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24226"/>
  <mc:AlternateContent xmlns:mc="http://schemas.openxmlformats.org/markup-compatibility/2006">
    <mc:Choice Requires="x15">
      <x15ac:absPath xmlns:x15ac="http://schemas.microsoft.com/office/spreadsheetml/2010/11/ac" url="C:\Users\vilma.zupancic\OneDrive - Obcina Brezice\SLUZBA\JAVNA NAROČILA\Odprti postopek\OIOPJN\Vrtec Artiče - Gradbeni inženiring\PD - za objavo\POPISI DEL\GOI\I.faza - vrtec\"/>
    </mc:Choice>
  </mc:AlternateContent>
  <xr:revisionPtr revIDLastSave="8" documentId="13_ncr:1_{91A1C2E3-D60A-4599-A060-C354B8E60451}" xr6:coauthVersionLast="41" xr6:coauthVersionMax="41" xr10:uidLastSave="{65872ADE-5F7B-4A9B-B049-2F14181808D9}"/>
  <bookViews>
    <workbookView xWindow="-120" yWindow="-120" windowWidth="25440" windowHeight="15390" tabRatio="778" xr2:uid="{00000000-000D-0000-FFFF-FFFF00000000}"/>
  </bookViews>
  <sheets>
    <sheet name="REKAPITULACIJA" sheetId="13" r:id="rId1"/>
    <sheet name="10_VO-KA" sheetId="22" r:id="rId2"/>
    <sheet name="20_OGREVANJE" sheetId="25" r:id="rId3"/>
    <sheet name="21_Ogrevanje talno" sheetId="9" r:id="rId4"/>
    <sheet name="30_GEO sonde" sheetId="29" r:id="rId5"/>
    <sheet name="40_Prezracevanje" sheetId="27" r:id="rId6"/>
    <sheet name="50_Pohlajevanje" sheetId="28" r:id="rId7"/>
    <sheet name="SPLOŠNO" sheetId="30" r:id="rId8"/>
  </sheets>
  <definedNames>
    <definedName name="_xlnm.Print_Area" localSheetId="1">'10_VO-KA'!$A$1:$I$204</definedName>
    <definedName name="_xlnm.Print_Area" localSheetId="2">'20_OGREVANJE'!$A$1:$I$257</definedName>
    <definedName name="_xlnm.Print_Area" localSheetId="3">'21_Ogrevanje talno'!$A$1:$I$65</definedName>
    <definedName name="_xlnm.Print_Area" localSheetId="4">'30_GEO sonde'!$A$1:$I$86</definedName>
    <definedName name="_xlnm.Print_Area" localSheetId="5">'40_Prezracevanje'!$A$1:$I$91</definedName>
    <definedName name="_xlnm.Print_Area" localSheetId="6">'50_Pohlajevanje'!$A$1:$I$147</definedName>
    <definedName name="_xlnm.Print_Area" localSheetId="0">REKAPITULACIJA!$A$1:$G$30</definedName>
    <definedName name="_xlnm.Print_Titles" localSheetId="1">'10_VO-KA'!$1:$2</definedName>
    <definedName name="_xlnm.Print_Titles" localSheetId="2">'20_OGREVANJE'!$1:$1</definedName>
    <definedName name="_xlnm.Print_Titles" localSheetId="3">'21_Ogrevanje talno'!$1:$1</definedName>
    <definedName name="_xlnm.Print_Titles" localSheetId="4">'30_GEO sonde'!$1:$2</definedName>
    <definedName name="_xlnm.Print_Titles" localSheetId="5">'40_Prezracevanje'!$1:$2</definedName>
    <definedName name="_xlnm.Print_Titles" localSheetId="6">'50_Pohlajevanje'!$1:$2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05" i="22" l="1"/>
  <c r="I103" i="22"/>
  <c r="I226" i="25" l="1"/>
  <c r="I133" i="28" l="1"/>
  <c r="I204" i="25" l="1"/>
  <c r="I203" i="25"/>
  <c r="I202" i="25"/>
  <c r="I201" i="25"/>
  <c r="I195" i="25"/>
  <c r="I194" i="25"/>
  <c r="I193" i="25"/>
  <c r="I192" i="25"/>
  <c r="I191" i="25"/>
  <c r="I56" i="29"/>
  <c r="I55" i="29"/>
  <c r="I36" i="29"/>
  <c r="I35" i="29"/>
  <c r="I38" i="29"/>
  <c r="I29" i="29"/>
  <c r="I28" i="29"/>
  <c r="I27" i="29"/>
  <c r="I222" i="25" l="1"/>
  <c r="I221" i="25"/>
  <c r="I220" i="25"/>
  <c r="I219" i="25"/>
  <c r="I218" i="25"/>
  <c r="I212" i="25"/>
  <c r="I211" i="25"/>
  <c r="I210" i="25"/>
  <c r="I209" i="25"/>
  <c r="I208" i="25"/>
  <c r="I172" i="25"/>
  <c r="I152" i="25"/>
  <c r="I137" i="25"/>
  <c r="I119" i="25"/>
  <c r="I124" i="25"/>
  <c r="I132" i="25"/>
  <c r="I112" i="25"/>
  <c r="I149" i="25"/>
  <c r="I145" i="25"/>
  <c r="I142" i="25"/>
  <c r="I110" i="25"/>
  <c r="I104" i="25"/>
  <c r="I93" i="25"/>
  <c r="I77" i="27" l="1"/>
  <c r="I76" i="27"/>
  <c r="I67" i="27"/>
  <c r="I63" i="27"/>
  <c r="I57" i="27"/>
  <c r="I55" i="27"/>
  <c r="I54" i="27"/>
  <c r="I51" i="27"/>
  <c r="I50" i="27"/>
  <c r="I49" i="27"/>
  <c r="I36" i="27"/>
  <c r="I40" i="27"/>
  <c r="I34" i="27"/>
  <c r="I33" i="27"/>
  <c r="I46" i="27"/>
  <c r="I43" i="27"/>
  <c r="I39" i="27"/>
  <c r="I35" i="27"/>
  <c r="I6" i="27"/>
  <c r="I19" i="27"/>
  <c r="I51" i="28" l="1"/>
  <c r="I48" i="28"/>
  <c r="I45" i="28"/>
  <c r="I42" i="28"/>
  <c r="I40" i="28"/>
  <c r="I37" i="28"/>
  <c r="I33" i="28"/>
  <c r="I32" i="28"/>
  <c r="I31" i="28"/>
  <c r="I30" i="28"/>
  <c r="I29" i="28"/>
  <c r="I22" i="28"/>
  <c r="I21" i="28"/>
  <c r="I20" i="28"/>
  <c r="I19" i="28"/>
  <c r="I18" i="28"/>
  <c r="I131" i="28" l="1"/>
  <c r="I126" i="28"/>
  <c r="I120" i="28"/>
  <c r="I114" i="28"/>
  <c r="I112" i="28"/>
  <c r="I111" i="28"/>
  <c r="I99" i="28"/>
  <c r="I75" i="28"/>
  <c r="I54" i="28"/>
  <c r="B7" i="22" l="1"/>
  <c r="I199" i="22"/>
  <c r="I197" i="22"/>
  <c r="I195" i="22"/>
  <c r="I193" i="22"/>
  <c r="I191" i="22"/>
  <c r="I189" i="22"/>
  <c r="I187" i="22"/>
  <c r="I185" i="22"/>
  <c r="I183" i="22"/>
  <c r="I181" i="22"/>
  <c r="I177" i="22"/>
  <c r="I175" i="22"/>
  <c r="I173" i="22"/>
  <c r="I171" i="22"/>
  <c r="I169" i="22"/>
  <c r="I167" i="22"/>
  <c r="I165" i="22"/>
  <c r="I163" i="22"/>
  <c r="I162" i="22"/>
  <c r="I161" i="22"/>
  <c r="I160" i="22"/>
  <c r="I159" i="22"/>
  <c r="I157" i="22"/>
  <c r="I155" i="22"/>
  <c r="I153" i="22"/>
  <c r="I151" i="22"/>
  <c r="I149" i="22"/>
  <c r="I147" i="22"/>
  <c r="I145" i="22"/>
  <c r="I143" i="22"/>
  <c r="I141" i="22"/>
  <c r="I139" i="22"/>
  <c r="I135" i="22"/>
  <c r="I133" i="22"/>
  <c r="I131" i="22"/>
  <c r="I129" i="22"/>
  <c r="I127" i="22"/>
  <c r="I125" i="22"/>
  <c r="I123" i="22"/>
  <c r="I121" i="22"/>
  <c r="I119" i="22"/>
  <c r="I117" i="22"/>
  <c r="I115" i="22"/>
  <c r="I113" i="22"/>
  <c r="I111" i="22"/>
  <c r="I109" i="22"/>
  <c r="I107" i="22"/>
  <c r="I101" i="22"/>
  <c r="I99" i="22"/>
  <c r="I97" i="22"/>
  <c r="I95" i="22"/>
  <c r="I93" i="22"/>
  <c r="I91" i="22"/>
  <c r="I90" i="22"/>
  <c r="I89" i="22"/>
  <c r="I87" i="22"/>
  <c r="I86" i="22"/>
  <c r="I85" i="22"/>
  <c r="I84" i="22"/>
  <c r="I83" i="22"/>
  <c r="I82" i="22"/>
  <c r="I80" i="22"/>
  <c r="I79" i="22"/>
  <c r="I78" i="22"/>
  <c r="I77" i="22"/>
  <c r="I76" i="22"/>
  <c r="I75" i="22"/>
  <c r="I73" i="22"/>
  <c r="I72" i="22"/>
  <c r="I70" i="22"/>
  <c r="I68" i="22"/>
  <c r="I66" i="22"/>
  <c r="I65" i="22"/>
  <c r="I63" i="22"/>
  <c r="I61" i="22"/>
  <c r="I59" i="22"/>
  <c r="I57" i="22"/>
  <c r="I55" i="22"/>
  <c r="I53" i="22"/>
  <c r="I51" i="22"/>
  <c r="I49" i="22"/>
  <c r="I47" i="22"/>
  <c r="I45" i="22"/>
  <c r="I43" i="22"/>
  <c r="I41" i="22"/>
  <c r="I39" i="22"/>
  <c r="I37" i="22"/>
  <c r="I35" i="22"/>
  <c r="I33" i="22"/>
  <c r="I31" i="22"/>
  <c r="I30" i="22"/>
  <c r="I29" i="22"/>
  <c r="I28" i="22"/>
  <c r="I27" i="22"/>
  <c r="I25" i="22"/>
  <c r="I24" i="22"/>
  <c r="I23" i="22"/>
  <c r="I21" i="22"/>
  <c r="I19" i="22"/>
  <c r="I17" i="22"/>
  <c r="I15" i="22"/>
  <c r="I13" i="22"/>
  <c r="I11" i="22"/>
  <c r="I9" i="22"/>
  <c r="I7" i="22"/>
  <c r="B9" i="22" l="1"/>
  <c r="B11" i="22" l="1"/>
  <c r="B13" i="22" l="1"/>
  <c r="B15" i="22" l="1"/>
  <c r="B17" i="22" l="1"/>
  <c r="B19" i="22" s="1"/>
  <c r="B21" i="22" l="1"/>
  <c r="B23" i="22" s="1"/>
  <c r="B27" i="22" l="1"/>
  <c r="B33" i="22" s="1"/>
  <c r="B35" i="22" s="1"/>
  <c r="B37" i="22" s="1"/>
  <c r="B39" i="22" s="1"/>
  <c r="B41" i="22" s="1"/>
  <c r="B43" i="22" s="1"/>
  <c r="B45" i="22" s="1"/>
  <c r="B47" i="22" s="1"/>
  <c r="B49" i="22" s="1"/>
  <c r="B51" i="22" s="1"/>
  <c r="B53" i="22" s="1"/>
  <c r="B55" i="22" s="1"/>
  <c r="B57" i="22" s="1"/>
  <c r="B59" i="22" s="1"/>
  <c r="B61" i="22" s="1"/>
  <c r="B63" i="22" s="1"/>
  <c r="B65" i="22" s="1"/>
  <c r="B68" i="22" s="1"/>
  <c r="B70" i="22" s="1"/>
  <c r="B72" i="22" s="1"/>
  <c r="B75" i="22" s="1"/>
  <c r="B82" i="22" s="1"/>
  <c r="B89" i="22" s="1"/>
  <c r="B93" i="22" s="1"/>
  <c r="B95" i="22" s="1"/>
  <c r="B97" i="22" s="1"/>
  <c r="B99" i="22" s="1"/>
  <c r="B101" i="22" s="1"/>
  <c r="B103" i="22" s="1"/>
  <c r="B105" i="22" s="1"/>
  <c r="B107" i="22" s="1"/>
  <c r="B109" i="22" s="1"/>
  <c r="B111" i="22" s="1"/>
  <c r="B113" i="22" s="1"/>
  <c r="B115" i="22" s="1"/>
  <c r="B117" i="22" s="1"/>
  <c r="B119" i="22" s="1"/>
  <c r="B121" i="22" s="1"/>
  <c r="B123" i="22" s="1"/>
  <c r="B125" i="22" s="1"/>
  <c r="B127" i="22" s="1"/>
  <c r="B129" i="22" s="1"/>
  <c r="B131" i="22" s="1"/>
  <c r="B133" i="22" s="1"/>
  <c r="B135" i="22" s="1"/>
  <c r="B139" i="22" s="1"/>
  <c r="B141" i="22" s="1"/>
  <c r="B143" i="22" s="1"/>
  <c r="B145" i="22" s="1"/>
  <c r="B147" i="22" s="1"/>
  <c r="B149" i="22" s="1"/>
  <c r="B151" i="22" s="1"/>
  <c r="B153" i="22" s="1"/>
  <c r="B155" i="22" s="1"/>
  <c r="B157" i="22" s="1"/>
  <c r="B159" i="22" s="1"/>
  <c r="B165" i="22" s="1"/>
  <c r="B167" i="22" s="1"/>
  <c r="B169" i="22" s="1"/>
  <c r="B171" i="22" s="1"/>
  <c r="B173" i="22" s="1"/>
  <c r="B175" i="22" s="1"/>
  <c r="B177" i="22" s="1"/>
  <c r="B179" i="22" l="1"/>
  <c r="B181" i="22" s="1"/>
  <c r="B183" i="22" l="1"/>
  <c r="B185" i="22" s="1"/>
  <c r="B187" i="22" s="1"/>
  <c r="B189" i="22" s="1"/>
  <c r="B191" i="22" s="1"/>
  <c r="B193" i="22" s="1"/>
  <c r="B195" i="22" s="1"/>
  <c r="B197" i="22" s="1"/>
  <c r="B199" i="22" s="1"/>
  <c r="B5" i="9"/>
  <c r="I43" i="9" l="1"/>
  <c r="I42" i="9"/>
  <c r="I41" i="9"/>
  <c r="I40" i="9"/>
  <c r="I39" i="9"/>
  <c r="I38" i="9"/>
  <c r="I37" i="9"/>
  <c r="I36" i="9"/>
  <c r="I35" i="9"/>
  <c r="I34" i="9"/>
  <c r="I33" i="9"/>
  <c r="I31" i="9"/>
  <c r="I30" i="9"/>
  <c r="I29" i="9"/>
  <c r="I28" i="9"/>
  <c r="I27" i="9"/>
  <c r="I25" i="9"/>
  <c r="I24" i="9"/>
  <c r="I23" i="9"/>
  <c r="I21" i="9"/>
  <c r="I19" i="9"/>
  <c r="I18" i="9"/>
  <c r="I17" i="9"/>
  <c r="I16" i="9"/>
  <c r="I14" i="9"/>
  <c r="I13" i="9"/>
  <c r="I12" i="9"/>
  <c r="I11" i="9"/>
  <c r="I9" i="9"/>
  <c r="I7" i="9"/>
  <c r="I202" i="22" l="1"/>
  <c r="I244" i="25" l="1"/>
  <c r="I81" i="29" l="1"/>
  <c r="I79" i="29"/>
  <c r="I76" i="29"/>
  <c r="I73" i="29"/>
  <c r="I71" i="29"/>
  <c r="I61" i="29"/>
  <c r="I21" i="29"/>
  <c r="I20" i="29"/>
  <c r="I15" i="29"/>
  <c r="I6" i="29"/>
  <c r="B6" i="29"/>
  <c r="E83" i="29"/>
  <c r="B15" i="29" l="1"/>
  <c r="I83" i="29"/>
  <c r="E21" i="13" s="1"/>
  <c r="B23" i="29" l="1"/>
  <c r="B31" i="29" s="1"/>
  <c r="B80" i="27"/>
  <c r="B38" i="29" l="1"/>
  <c r="B6" i="27"/>
  <c r="B19" i="27" s="1"/>
  <c r="B32" i="27" s="1"/>
  <c r="B38" i="27" s="1"/>
  <c r="B42" i="27" s="1"/>
  <c r="B45" i="27" s="1"/>
  <c r="B48" i="27" s="1"/>
  <c r="B53" i="27" s="1"/>
  <c r="B57" i="27" s="1"/>
  <c r="B63" i="27" s="1"/>
  <c r="B67" i="27" s="1"/>
  <c r="B75" i="27" s="1"/>
  <c r="B54" i="29" l="1"/>
  <c r="B58" i="29" s="1"/>
  <c r="B61" i="29" l="1"/>
  <c r="B71" i="29" s="1"/>
  <c r="B73" i="29" s="1"/>
  <c r="B76" i="29" l="1"/>
  <c r="B79" i="29" s="1"/>
  <c r="B81" i="29" s="1"/>
  <c r="I229" i="25"/>
  <c r="I185" i="25"/>
  <c r="I46" i="25"/>
  <c r="I137" i="28" l="1"/>
  <c r="I135" i="28"/>
  <c r="E145" i="28" l="1"/>
  <c r="I5" i="28"/>
  <c r="I143" i="28" s="1"/>
  <c r="B5" i="28"/>
  <c r="B17" i="28" l="1"/>
  <c r="I145" i="28"/>
  <c r="E23" i="13" s="1"/>
  <c r="E89" i="27"/>
  <c r="I237" i="25"/>
  <c r="I241" i="25"/>
  <c r="I239" i="25"/>
  <c r="I235" i="25"/>
  <c r="I233" i="25"/>
  <c r="I231" i="25"/>
  <c r="I5" i="25"/>
  <c r="B5" i="25"/>
  <c r="E255" i="25"/>
  <c r="I246" i="25"/>
  <c r="I252" i="25" l="1"/>
  <c r="B46" i="25"/>
  <c r="B25" i="28"/>
  <c r="I87" i="27"/>
  <c r="B93" i="25" l="1"/>
  <c r="I255" i="25"/>
  <c r="E19" i="13" s="1"/>
  <c r="I89" i="27"/>
  <c r="E22" i="13" s="1"/>
  <c r="B37" i="28"/>
  <c r="B104" i="25" l="1"/>
  <c r="B40" i="28"/>
  <c r="B112" i="25" l="1"/>
  <c r="B42" i="28"/>
  <c r="B83" i="27"/>
  <c r="E202" i="22"/>
  <c r="I45" i="9"/>
  <c r="E62" i="9"/>
  <c r="B119" i="25" l="1"/>
  <c r="B124" i="25" s="1"/>
  <c r="B44" i="28"/>
  <c r="B47" i="28" s="1"/>
  <c r="B50" i="28" s="1"/>
  <c r="E18" i="13"/>
  <c r="B131" i="25" l="1"/>
  <c r="B137" i="25" s="1"/>
  <c r="B142" i="25" s="1"/>
  <c r="B48" i="9"/>
  <c r="B54" i="28" l="1"/>
  <c r="I48" i="9"/>
  <c r="B145" i="25" l="1"/>
  <c r="B149" i="25" s="1"/>
  <c r="B152" i="25" s="1"/>
  <c r="B172" i="25" s="1"/>
  <c r="B185" i="25" s="1"/>
  <c r="B75" i="28"/>
  <c r="B99" i="28" s="1"/>
  <c r="B110" i="28" s="1"/>
  <c r="B114" i="28" s="1"/>
  <c r="B120" i="28" s="1"/>
  <c r="B126" i="28" s="1"/>
  <c r="B130" i="28" s="1"/>
  <c r="B133" i="28" s="1"/>
  <c r="B135" i="28"/>
  <c r="B137" i="28" l="1"/>
  <c r="B139" i="28" s="1"/>
  <c r="B187" i="25" l="1"/>
  <c r="B197" i="25" s="1"/>
  <c r="I53" i="9"/>
  <c r="B207" i="25" l="1"/>
  <c r="B214" i="25" s="1"/>
  <c r="I60" i="9"/>
  <c r="I62" i="9" s="1"/>
  <c r="B225" i="25" l="1"/>
  <c r="B229" i="25" s="1"/>
  <c r="B231" i="25" s="1"/>
  <c r="E20" i="13"/>
  <c r="E24" i="13" s="1"/>
  <c r="E26" i="13" l="1"/>
  <c r="E28" i="13" s="1"/>
  <c r="B233" i="25"/>
  <c r="B235" i="25" s="1"/>
  <c r="B50" i="9"/>
  <c r="B56" i="9" s="1"/>
  <c r="B237" i="25" l="1"/>
  <c r="B239" i="25" s="1"/>
  <c r="B241" i="25" s="1"/>
  <c r="B244" i="25" s="1"/>
  <c r="B246" i="25" l="1"/>
  <c r="B248" i="25" s="1"/>
</calcChain>
</file>

<file path=xl/sharedStrings.xml><?xml version="1.0" encoding="utf-8"?>
<sst xmlns="http://schemas.openxmlformats.org/spreadsheetml/2006/main" count="1207" uniqueCount="625">
  <si>
    <t>kos</t>
  </si>
  <si>
    <t>kpl</t>
  </si>
  <si>
    <t>m</t>
  </si>
  <si>
    <t>točka</t>
  </si>
  <si>
    <t>Opis</t>
  </si>
  <si>
    <t>količina</t>
  </si>
  <si>
    <t>e.m.</t>
  </si>
  <si>
    <t>cena (€)</t>
  </si>
  <si>
    <t>cena (€)/kos</t>
  </si>
  <si>
    <t>€</t>
  </si>
  <si>
    <t>ustreznosti. Začetna in zaključna dela, nastavitev</t>
  </si>
  <si>
    <t>Izvedba tlačnega preizkusa instalacije ogrevanja s</t>
  </si>
  <si>
    <t>avtomatike, odzračevanje, izdelava zapisnika</t>
  </si>
  <si>
    <t>Nepredvidena dela, ki lahko nastanejo pri montaži</t>
  </si>
  <si>
    <t>strojnih instalacij, zaradi sprememb pri izvedbi</t>
  </si>
  <si>
    <t>opreme, ki niso bile predvidene (znane) v času</t>
  </si>
  <si>
    <t>projektiranja PZI projekta !</t>
  </si>
  <si>
    <t>Obračun po dejanskih stroških</t>
  </si>
  <si>
    <t>%</t>
  </si>
  <si>
    <t>ur</t>
  </si>
  <si>
    <t xml:space="preserve">Rekapitulacija </t>
  </si>
  <si>
    <t xml:space="preserve">Dezinfekcija cevovoda pred izvedbo prevezav in vklučitvijo v obratovanje. Postavka vsebuje izpiranje cevovoda in pridobitev izkaza ustreznosti kvalitete vode s strani pooblaščene organizacije
</t>
  </si>
  <si>
    <t>št. načrta:</t>
  </si>
  <si>
    <t>št. projekta:</t>
  </si>
  <si>
    <t>Investitor:</t>
  </si>
  <si>
    <t>naslov:</t>
  </si>
  <si>
    <t>objekt:</t>
  </si>
  <si>
    <t>davek na dodano vrednost (22%)</t>
  </si>
  <si>
    <t>Vse točke popisa imajo v ceni vključeno strošek dobave in montaže !</t>
  </si>
  <si>
    <t>Tipi opreme služijo kot predlog, predlagana je lahko tudi enakovredna ali boljša oprema</t>
  </si>
  <si>
    <t>hladno vodo tlaka 6 bar z izdelavo zapisnika o</t>
  </si>
  <si>
    <t>Skupaj brez DDV:</t>
  </si>
  <si>
    <t>Skupaj z DDV (22%):</t>
  </si>
  <si>
    <t>Označevanje medijev in naprav.</t>
  </si>
  <si>
    <t xml:space="preserve">Označevanje medijev in naprav.
</t>
  </si>
  <si>
    <t>Polnjenje sistema ogrevanja in tlačni preizkus.</t>
  </si>
  <si>
    <t>m2</t>
  </si>
  <si>
    <t>21.</t>
  </si>
  <si>
    <t xml:space="preserve">  SPK – 5</t>
  </si>
  <si>
    <t>6 odcepov</t>
  </si>
  <si>
    <t>l</t>
  </si>
  <si>
    <t>SKUPAJ:</t>
  </si>
  <si>
    <t>za oceno</t>
  </si>
  <si>
    <t xml:space="preserve"> SKUPAJ:</t>
  </si>
  <si>
    <t>Vodovod in fekalna kanalizacija</t>
  </si>
  <si>
    <t>3 odcepi</t>
  </si>
  <si>
    <t>4 odcepi</t>
  </si>
  <si>
    <t>PT 565x123mm</t>
  </si>
  <si>
    <t>PT 715x123mm</t>
  </si>
  <si>
    <t>m²</t>
  </si>
  <si>
    <t>0.2 mm</t>
  </si>
  <si>
    <t>OGREVANJE</t>
  </si>
  <si>
    <t>20.</t>
  </si>
  <si>
    <t>kg</t>
  </si>
  <si>
    <t>Termometer s kazalcem, merilni element bimetal premer okrova 80 mm, merilno območje 0 do 120°C, merilna natančnost 1% od končne vrednosti skale, vključno z varilno obojko</t>
  </si>
  <si>
    <t>Manometer, vzmetni cevni, premer okrova 80 mm, priključek R 3/8", radialno navzdol, merilna natančnost 1,6% od končne vrednosti skale, merilno območje 0 do 10 bar</t>
  </si>
  <si>
    <t>Manometerska pipa, MS, priključek zunanji navoj in obojka PN 16, R 1/2"</t>
  </si>
  <si>
    <t>Barvanje vidnih delov cevi in podpornega materiala z 1x Temeljno barvo in 2x končni premaz vročino odporno barvo.</t>
  </si>
  <si>
    <t>Barvne oznake (napisne ploščice) cevovodov z vrsto in smerjo medija skladno z DIN2405</t>
  </si>
  <si>
    <t>Polnjenje sistema ogrevanja z mehko vodo.</t>
  </si>
  <si>
    <t>(prenosna mehčalna naprava izvajalca)</t>
  </si>
  <si>
    <t>Ogrevanje</t>
  </si>
  <si>
    <t>PREZRAČEVANJE</t>
  </si>
  <si>
    <t>Prezračevanje</t>
  </si>
  <si>
    <t xml:space="preserve">Pripravljalna dela, zarisovanje, zaščita odprtih kanalov med montažo, preizkusno obratovanje in zaključna dela.
</t>
  </si>
  <si>
    <t>1 kos</t>
  </si>
  <si>
    <t>1 kpl</t>
  </si>
  <si>
    <t>POHLAJEVANJE</t>
  </si>
  <si>
    <t>Plastični zaščitni kanal za vidno vodenje cevi do posamezne notranje naprave.</t>
  </si>
  <si>
    <t>kanal AP - 12</t>
  </si>
  <si>
    <r>
      <t xml:space="preserve">Cev za odvod kondenzata </t>
    </r>
    <r>
      <rPr>
        <sz val="12"/>
        <color indexed="8"/>
        <rFont val="Arial Narrow"/>
        <family val="2"/>
        <charset val="238"/>
      </rPr>
      <t>Ø32, toplotno izolirana z protikondenzacijsko izolacijo debeline 13mm</t>
    </r>
  </si>
  <si>
    <t>Priključitev odvoda kondenzata na obstoječo kanalizacijo z izvedbo sifona (oddtok v sanitarijah - umivalnik).</t>
  </si>
  <si>
    <t>Pohlajevanje</t>
  </si>
  <si>
    <t>Fotografiranje sprememb in vnos sprememb v gradbeno knjigo in načrte, kateri so osnova za izdelavo PID</t>
  </si>
  <si>
    <t xml:space="preserve">  17140-00</t>
  </si>
  <si>
    <t>Občina Brežice</t>
  </si>
  <si>
    <t>Cesta prvih borcev 18</t>
  </si>
  <si>
    <t>8250 Brežice</t>
  </si>
  <si>
    <t>Osnovna šola Artiče</t>
  </si>
  <si>
    <t>I. faza: vrtec</t>
  </si>
  <si>
    <t>Električno napajanje: 3x400V / 50Hz</t>
  </si>
  <si>
    <t>Ekološko hladivo: R407 C</t>
  </si>
  <si>
    <t>Vodni priključki: 2" (DN50)</t>
  </si>
  <si>
    <t xml:space="preserve">Regulacija TERMOTRONIC 3000 </t>
  </si>
  <si>
    <t>protokol MODBUS za priključitev CNS serijsko in oddaljen nadzor preko oblaka CLOUD.KRONOTERM.COM</t>
  </si>
  <si>
    <t>Temperaturno območje delovanja vira: -10°C do 20°C</t>
  </si>
  <si>
    <t>Podatki veljajo pri temperaturi toplotnega vira 0°C (EN14511)</t>
  </si>
  <si>
    <t>Nastavitev parametrov, testiranje in zagon</t>
  </si>
  <si>
    <t>Ostala oprema: možnost oddaljenega nadzora preko oblaka CLOUD.KRONOTERM, povečan ploščni toplotni prenosnik s posebno oblikovanimi kanali za učinkovitejši prenos toplote med hladivom in vodo, kompresor SCROLL ZH, Easy-connect sistem za enostavno postavitev in priklop na ogrevalni sistem.</t>
  </si>
  <si>
    <t>2 kos</t>
  </si>
  <si>
    <t>Krogelni ventil DN32</t>
  </si>
  <si>
    <t>Regulacijski ventil DN32</t>
  </si>
  <si>
    <t>Solar za polnjenje sistema geosond in priključnih cevi. Solar mora ustrezati pogojem vodovarstvenega območja, v primeru puščanja sistema.</t>
  </si>
  <si>
    <t>koncentracija solarja do -15°C</t>
  </si>
  <si>
    <t>p N2 = 3 bar (n)</t>
  </si>
  <si>
    <t>primar:  solar (-15°C)</t>
  </si>
  <si>
    <t>temperatura vstop: 7°C</t>
  </si>
  <si>
    <t>pretok: 8.000 l/h</t>
  </si>
  <si>
    <t>upor: 35 kPa</t>
  </si>
  <si>
    <t>sekundar:  voda</t>
  </si>
  <si>
    <t>temperatura vstop: 13°C</t>
  </si>
  <si>
    <t>temperatura izstop: 10°C</t>
  </si>
  <si>
    <t>Krogelni ventil DN50</t>
  </si>
  <si>
    <t>4 kos</t>
  </si>
  <si>
    <t>Krogelni ventil DN15</t>
  </si>
  <si>
    <t>Tmin= -6°C</t>
  </si>
  <si>
    <t>VRG3 DN40 (Kvs= 25)</t>
  </si>
  <si>
    <t>upor ventila: 11 kPa</t>
  </si>
  <si>
    <t>pogon ventila AMV 435</t>
  </si>
  <si>
    <t>grelec vretena</t>
  </si>
  <si>
    <t>medij: voda</t>
  </si>
  <si>
    <t>Temperaturni regulator ogrevanja, kompletno z  tipalom vode. Tedenski program obratovanja, izhod za zunanji vklop. Regulator ima možnost delovanja v režimu ogrevanje ali hlajenje</t>
  </si>
  <si>
    <t>- obtočna črpalka</t>
  </si>
  <si>
    <t>- tropotni mešalni ventil s pogonom</t>
  </si>
  <si>
    <t>Zaščitni termostat</t>
  </si>
  <si>
    <t>Tekočinski termometer, kompletno s tulko za vgradnjo v cev, merilno območje 0-120°C</t>
  </si>
  <si>
    <t>Manometer v okroglem ohišju, premera 100mm, kompletno z manometersko pipico in montažnim materialom, za merilni obseg 0…6 bar.</t>
  </si>
  <si>
    <t>2 kpl</t>
  </si>
  <si>
    <t>Zalogovnik ogrevnega medija s temperaturo do 95 st.C izdelan iz črne pločevine, za postavitev na tla. Zalogovnik je opremljen z vso zaporno armaturo na priključkih.  Zalogovnik mora izpolnjevati naslednje  tehnične karakteristike:</t>
  </si>
  <si>
    <t>-Vloumen: 1.000 litrov</t>
  </si>
  <si>
    <t>-Obratovalni tlak: do 6 bar</t>
  </si>
  <si>
    <t>-Dodatni priključki: 4x DN15, DN20 za izpust in 1x DN40 za odzračevalni lonček na vrhu;</t>
  </si>
  <si>
    <t>Zalogovnik je potrebno toplotno zaščititi z izolacijo primerno za ogrevalne in hladilne sisteme sisteme (Tmax= 90°C)</t>
  </si>
  <si>
    <t>Krogelni ventil DN40</t>
  </si>
  <si>
    <t>6 kos</t>
  </si>
  <si>
    <t>Cu42x1,5</t>
  </si>
  <si>
    <t>Cu35x1,5</t>
  </si>
  <si>
    <t>Cu28x1,5</t>
  </si>
  <si>
    <t>Cu22x1,5</t>
  </si>
  <si>
    <t>Izolacija izdelana na bazi sintetičnega kavčuka, za uporabo v ogrevalni tehniki.</t>
  </si>
  <si>
    <t>temp.območje -50°C do +105°C</t>
  </si>
  <si>
    <t>IN-32</t>
  </si>
  <si>
    <t xml:space="preserve">kot npr.: Armaflex AC </t>
  </si>
  <si>
    <t>Cevi iz bakra, primerne za izvedbo tople vode za razvod do kolektorjev talnega ogrevanja, kompletno s fazonskimi kosi, spojnim materialom, izoliranimi cevnimi objemkami.</t>
  </si>
  <si>
    <t>Odzračevalni lonček z izpustnim ventilom (v=2l)</t>
  </si>
  <si>
    <r>
      <t xml:space="preserve">parozapornostni koeficient </t>
    </r>
    <r>
      <rPr>
        <sz val="12"/>
        <color indexed="8"/>
        <rFont val="Arial Narrow"/>
        <family val="2"/>
        <charset val="238"/>
      </rPr>
      <t xml:space="preserve">μ </t>
    </r>
    <r>
      <rPr>
        <sz val="14.4"/>
        <color indexed="8"/>
        <rFont val="Arial Narrow"/>
        <family val="2"/>
        <charset val="238"/>
      </rPr>
      <t xml:space="preserve">&gt; </t>
    </r>
    <r>
      <rPr>
        <sz val="12"/>
        <color indexed="8"/>
        <rFont val="Arial Narrow"/>
        <family val="2"/>
        <charset val="238"/>
      </rPr>
      <t>7000</t>
    </r>
  </si>
  <si>
    <r>
      <t xml:space="preserve">toplotna prevodnost </t>
    </r>
    <r>
      <rPr>
        <sz val="12"/>
        <color indexed="8"/>
        <rFont val="Arial Narrow"/>
        <family val="2"/>
        <charset val="238"/>
      </rPr>
      <t>λ &lt; 0,035 W(mK) pri srednji temperaturi 0°C</t>
    </r>
  </si>
  <si>
    <t>Cu54x2</t>
  </si>
  <si>
    <t/>
  </si>
  <si>
    <t>1 odcepi</t>
  </si>
  <si>
    <t>set</t>
  </si>
  <si>
    <t>PT 790x123mm</t>
  </si>
  <si>
    <t>30-2</t>
  </si>
  <si>
    <t>EPS-DEO 20</t>
  </si>
  <si>
    <t>EPS-DEO 50</t>
  </si>
  <si>
    <t>GEO SONDE</t>
  </si>
  <si>
    <t>število geosond se predvidi glede na geomehansko poročilo o sestavi zemljine</t>
  </si>
  <si>
    <t>OPOMBA</t>
  </si>
  <si>
    <t xml:space="preserve">Čiščenje in barvanje vidnih cevi s temeljno barvo </t>
  </si>
  <si>
    <t xml:space="preserve">Tlačni preizkus tesnenja cevovoda z vodo, preizkusni tlak =1,3 kratni delovnega tlaka, polnjenje ogrevalnega sistema s pripravljeno vodo (mehka voda)  in odzračevanje.
</t>
  </si>
  <si>
    <t>30.</t>
  </si>
  <si>
    <t>GEO sonde</t>
  </si>
  <si>
    <t>TEHNIČNI PODATKI:</t>
  </si>
  <si>
    <t>Medij: R410A</t>
  </si>
  <si>
    <t>- zračni filter</t>
  </si>
  <si>
    <t>- termostat za odčitavanje dejanske temperature v prostoru</t>
  </si>
  <si>
    <t>PROIZVAJALEC: Mitsubishi Electric, Japonska</t>
  </si>
  <si>
    <t>UVOZNIK: REAM d.o.o., Trzin</t>
  </si>
  <si>
    <t>Električni priključek: 230V/1F/50Hz iz zunanje enote</t>
  </si>
  <si>
    <t>SPLOŠNI OPIS:</t>
  </si>
  <si>
    <t>Vsa vgrajena oprema in instalacije na objektu je do prevzema s strani investitorja (pooblaščene osebe) v lasti izvajalca.</t>
  </si>
  <si>
    <t>Izvajalec je dolžan imeti znanja, ki so predpisano zahtevana v 77. členu ZGO-1 in tam opredeljena skozi obvezni delovodski in mojstrski izpit, iz česar izhaja, da je strokovno usposobljena oseba za posamezno vrsto inštalacije in pozna vse potrebne standardne izvedbene detajle.</t>
  </si>
  <si>
    <t xml:space="preserve">Pred pričetkom del mora izvajalec del pripraviti in predati tehnične predloge ponujene strojne opreme v potrditev, ki zajemajo vse iz popisa zahtevane tehnične podatke, tovarniške risbe postavitve in dokazila s potrdili o ustreznosti. </t>
  </si>
  <si>
    <t xml:space="preserve">Pri tem morajo biti podani tehnični podatki in risbe povsem usklajeni z zahtevanim obsegom in se morajo povsem nanašati na natančno ponujeni tip in velikost ter ne samo na vrsto opreme (enostavne fotokopije iz generalnega kataloga proizvajalcev v namen potjevanja opreme niso sprejemljive). </t>
  </si>
  <si>
    <t>Nobeno naročilo ponujene opreme ne more biti sprovedeno, dokler ni s strani investitorja pooblaščen(e)ih oseb(e) izvedena preverba ustreznosti in ta tudi pisno potrjena.</t>
  </si>
  <si>
    <t xml:space="preserve">Dobava in postavitev opreme in sistemov se izvede po priloženi dokumentaciji, načrtih in tekstualnem delu, ki se dopolnijo s podrobnejšimi risbami posameznih izbranih dobaviteljev opreme. </t>
  </si>
  <si>
    <t xml:space="preserve">lzvajalec mora predvidena dela izvesti v zahtevani kvaliteti in lahko vgrajuje samo materiale in opremo, ki ima ustrezne ateste in certifikate (potrdila o skladnosti) ter je potrjena tudi s strani predstavnika investitorja. </t>
  </si>
  <si>
    <t xml:space="preserve">Prav tako se mora držati navodil proizvajalca opreme za postavitev te oprerne in sicer tako, da se po izvedbi zagonov pridobi dogovorjena garancija. </t>
  </si>
  <si>
    <t>Vgrajena oprema in material mora biti do dobave neuporabljena, nova in opremljena z zahtevano dokazno dokumentacijo.</t>
  </si>
  <si>
    <t xml:space="preserve">Izvajalec je dolžan izvesti preizkusni pogon posameznih sistemov po opravljeni izvedbi, tlačnemu preizkusu, dezinfekciji sitemov in in pisnem obvestilu investitorju, da je sistem pripravljen za preizkusni pogon. </t>
  </si>
  <si>
    <t xml:space="preserve">Preizkusni pogon se izvrši v sodelovanju z predstavniki tehničnih služb, poblaščenim serviserjem vgrajenih naprav, izvajalcem električnih napeljav, CNS in investitorjem po načinu, ki ga določa izvajalska pogodba (standard) oziroma jo predstavi investitor. </t>
  </si>
  <si>
    <t xml:space="preserve">Podroben tehnični opis opreme in elementov z jasno navedenimi robnimi pogoji je podan v nadaljevanju. Negativna odstopanja od razpisanih tehničnih zmogljivosti, učinkovitosti in kakovosti strojne opreme, materiala in del niso sprejemljiva, saj se razpisane obravnavajo kot najmanjše potrebne.  </t>
  </si>
  <si>
    <t xml:space="preserve">Popis je veljaven le v kombinaciji z vsemi grafičnimi prilogami, risbami, načrti, tehničnim poročilom, sestavami konstrukcij, geomehanskim oziroma geološkim poročilom in ostalimi sestavinami PGD in PZI projekta. Natančnejši opisi, način in kvaliteta izdelave, barve, velikost elementov, načini pritrjevanja, načini stikovanja z ostalimi elementi objekta, morebitna požarna varnost konstrukcij ali gradbenih elementov in podobno so razvidni iz prej naštetih sestavin PZI projekta. </t>
  </si>
  <si>
    <t>Ponudba mora vsebovati ves pritrdilni, vezni, spojni, tesnilni, nosilni, izolativni material in ustrezne podkostrukcije, dobavo in vgradnjo zaključnih profilov, pločevin in kotnikov, izdelavo vseh potrebnih podkonstrukcij, dodatnega izsekavanja AB in zidanih sten, ponovnega odpiranja montažnih sten in podobna dela potrebna za vgradnjo posameznega elementa objekta, izvedbo vseh drobnih gradbenih, obrtniških in instalacijskih del ter ostalega, če tudi to ni neposredno navedeno v popisu GOI del, a je kljub temu razvidno iz grafičnih prilog in ostalih prej naštetih sestavnih delov  PZI projekta.</t>
  </si>
  <si>
    <t>Nujna je tudi kombinacija popisa s požarnim elaboratom, ki opredeljuje požarno varnost posameznih konstrukcij in gradbenih elementov objekta. Obvezno je upoštevati vse zahteve iz študije požarne varnosti. Ponudba, ki se sklicuje zgolj na tekstualni del popisa ni veljavna oziroma je nepopolna in nepravilna. Z oddajo ponudbe vsak ponudnik izjavlja, da je skrbno preučil vse prej omenjene sestavne dele  PZI projekta in da je v skupno vrednost vključil vsa dodatna, nepredvidena in presežna dela ter material, ki zagotavljajo popolno, zaključeno in celostno izvedbo objekta, ki ga obravnava projekt  kot tudi vsa dela, ki niso neposredno opisana ali našteta v tekstualnem delu popisa, a so kljub temu razvidna iz grafičnih prilog in ostalih prej naštetih sestavnih delov PGD in PZI projekta.</t>
  </si>
  <si>
    <t>Za vse nejasnosti mora ponudnik v razpisnem roku, ki je namenjen postavljanju vprašanj, pisno kontaktirati investitorja. Kontaktiranje ali postavljanje vprašanj neposredno odgovornemu vodji projekta, projektantskim organizacijam, ki so sodelovale pri izdelavi projekta ali posameznim odgovornim projektantom ni dovoljeno.</t>
  </si>
  <si>
    <t>Vsi jekleni elementi (četudi ni v načrtu ali popisu GOI del posebej označeno) morajo biti primerno protikorozijsko zaščiteni (vroče cinkanje in barvanje v RAL po izboru odg. proj. arhitekture ali drugo zahtevano zaščito za jeklene konstrukcije) tako, da je zagotovljen garancijski rok in življenjska doba, ki jo zahteva investitor.</t>
  </si>
  <si>
    <t>Vse vrednosti instalacijskih del v ponudbi, četudi ni to posebej označeno ali navedeno v popisu GOI del, morajo upoštevati vsa dela namenjena prilagajanju trenutnemu stanju na gradbišču. V skupni vrednosti ponudbe mora biti vključeno tudi morebitno dodatno izsekavanje utorov in prebojev v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 V ponudbi morajo biti upoštevana vsa drobna strojna in elektro instalacijska dela in transporti. Skupna ponudbena vrednost mora vključevati vse stroške morebitnega sušenja in gretja objekta konstrukcij, tlakov ali estrihov.</t>
  </si>
  <si>
    <t>Pred oddajo ponudbe je izvajalec dolžen izvesti ogled objekta skupaj z vzdrževalno službo investitorja in točno definirati potrebna vzdrževalna dela na obstoječih instalacijah.</t>
  </si>
  <si>
    <t xml:space="preserve">PONUDBA SE ODDAJA PO PRINCIPU KLJUČ V ROKE. ENOTNA CENA MORA VSEBOVATI: </t>
  </si>
  <si>
    <t>-</t>
  </si>
  <si>
    <t>vsa potrebna pripravljalna dela</t>
  </si>
  <si>
    <t>vse potrebne transporte, notranje in zunanje</t>
  </si>
  <si>
    <t>vse potrebno delo in material</t>
  </si>
  <si>
    <t>vsa potrebna pomožna sredstva za vgrajevanje na objektu kot so lestve, odri in podobno</t>
  </si>
  <si>
    <t>usklajevanje z osnovnim načrtom in posvetovanje s projektantom, nadzornikom, investitorjem, naročnikom</t>
  </si>
  <si>
    <t>terminsko usklajevanje del z ostalimi izvajalci na objektu</t>
  </si>
  <si>
    <t>čiščenje prostorov po končanih delih in odvoz odpadnega meteriala na stalno mestno deponijo. Evidenčne liste dostave opreme na deponijo nujno predati naročniku del.</t>
  </si>
  <si>
    <t>plačilo komunalnega prispevka za stalno mestno deponijo odpadnega materiala</t>
  </si>
  <si>
    <t xml:space="preserve">vsa potrebna higijensko tehnična preventivna zaščita delavcev na gradbišču </t>
  </si>
  <si>
    <t>izdelavo vseh potrebnih detajlov in dopolnilnih del, katera je potrebno izvesti za dokončanje posameznih del, tudi če potrebni detajli niso podrobno navedeni in opisani v popisu del, in so ta dopolnila nujna za pravilno funkcioniranje posameznih sistemov in elementov na obravnavanem objektu.</t>
  </si>
  <si>
    <t>merjenje na objektu</t>
  </si>
  <si>
    <t>skladiščenje materiala na gradbišču</t>
  </si>
  <si>
    <t>preizkušanje kvalitete za vse materiale, ki se vgrajujejo in dokazovanje kvalitete z atesti</t>
  </si>
  <si>
    <t>ves potrebni glavni, pomožni, pritrdilni, nosilni, izolativni, tesnilni in vezni material ter električni kabli in potrebni elektro material za priključitev elementov (klimatov, obtočne črpalke, mešalni ventili, temperaturna tipala, senzorji, ...) na električno in signalno omrežje</t>
  </si>
  <si>
    <t>popravilo eventuelno povzročene škode ostalim izvajalcem na gradbišču</t>
  </si>
  <si>
    <t>vse potrebne zaščitne premaze</t>
  </si>
  <si>
    <t>merjenje na objektu, pred pričetkom izdelave posameznih elementov</t>
  </si>
  <si>
    <t>popravilo nekvalitetno izvedenih del oziroma zamenjava elementov</t>
  </si>
  <si>
    <t>izdelava tehnoloških risb za proizvodnjo s potrebnimi detajli</t>
  </si>
  <si>
    <t xml:space="preserve">izdelava in izrez odprtin za vgradnjo inštalacijskih in drugih elementov </t>
  </si>
  <si>
    <t>izdelava vseh izračunov vezanih na izdelavo elementov, potrebnih za doseganje predpisanih zahtev</t>
  </si>
  <si>
    <t xml:space="preserve">priprava podatkov za izdelavo PID dokumentacije </t>
  </si>
  <si>
    <t xml:space="preserve">izpiranje/izpihovanje cevovodov, tlačni preizkus, meritve, regulacija sistema, zagon, poskusno obratovanje </t>
  </si>
  <si>
    <t xml:space="preserve">tlačni preizkus ogrevalnega sistema po DIN 18380, vključno s potrebnim materialom (čepi), ter izdelavo pisnega poročila o uspešno opravljenem tlačnem preizkusu. Navodila v tehničnem poročilu.  </t>
  </si>
  <si>
    <t>gradbena pomoč in nadzorovanje izdelave izkopa za polaganje novih zunanjih vodovodnih cevi, niveliranje dna jarka, zasipanje v plasteh, polaganje opozorilnega traku (gradbena dela so zajeti v gradbenih delih in niso predmet tega projekta)</t>
  </si>
  <si>
    <t xml:space="preserve">prenos, spuščanje in polaganje vodovodnih cevi, fazonskih kosov in armatur za zunanji vodovod v pripravljen jarek, ter poravnavanje v vertikalni in horizontalni smeri </t>
  </si>
  <si>
    <t>grelni preizkus ogrevalnega sistema za ugotavljanje doseganja projektnih temperatur po posameznih prostorih</t>
  </si>
  <si>
    <t>šolanje vzdrževalcev s strani pooblaščenih serviserjev in dobaviteljev naprav za manjša popravila oz. vzdrževanja vgrajenih armatur, prezraćčevalnih naprav, ogrevalnih naprav, …</t>
  </si>
  <si>
    <t xml:space="preserve">deponija vodovodnih in kanaizacijskih cevi, sanitarnih elementov vključno z zavarovanjem materiala </t>
  </si>
  <si>
    <t xml:space="preserve">praznjenje in polnjenje cevovodov potrebnih za izvedbo del </t>
  </si>
  <si>
    <t xml:space="preserve">Izvedba tlačnega preizkusa in izdaja zapisnika o pregledu inštalacije.
</t>
  </si>
  <si>
    <t>Ventilator kot npr. Systemair tip BF 150S, ali enakovredno
Vz= 100 m3/h; Δp= 30 Pa
v standardni izvedbi, z vsem montažnim materialom, z možnostjo zakasnitve izklopa</t>
  </si>
  <si>
    <t>Zod=60/90 m3/h</t>
  </si>
  <si>
    <t>Hz=120 Pa</t>
  </si>
  <si>
    <t>Pel= 31W; 230V</t>
  </si>
  <si>
    <t xml:space="preserve">vezan na luč </t>
  </si>
  <si>
    <t>skupne teže</t>
  </si>
  <si>
    <t>… ø125</t>
  </si>
  <si>
    <t>… ø250</t>
  </si>
  <si>
    <t>Fleksibilni izolirani kanal z dušenjem zvoka npr. SONODEC tip 25, komplet s spojnim materialom, dobavo in montažo</t>
  </si>
  <si>
    <t>s premerom ø250</t>
  </si>
  <si>
    <t>Izolacija dovodnih kanalov v objektu s ploščno izolacijo ARMAFLEX debeline 19mm, pri gorenju ne sme sproščati toksičnih plinov in mora biti samougasljiva, z dobavo in montažo, zajeto s popravilom obstoječe instalacije zaradi poškodb</t>
  </si>
  <si>
    <t>Pocinkani material za obešanje in pritrjevanje z vijačnim materialom, z dobavo in montažo</t>
  </si>
  <si>
    <t>50..</t>
  </si>
  <si>
    <t xml:space="preserve">"Bojler 'Volumen: 900L; 
dimenzije V/P/T: 2350/ 1000mm / 374kg
Izolacija: 5cm PU (visokoučinkovita zaprto celična izolacija), pločevinast plašč srebrno sive barve
Toplotni prenosnik (dvojno navit) zgoraj: / ; spodaj: 7,5m2
Prirobnica: 240 mm;
Delovni tlak: max. 10 bar;
Delovna temp.: max. 95°C;
Cirkulacija:  zunanji navoj 1";
Zaščita: emajliran po DIN 4753, Mg anoda;
Možnost različnih pozicij tipala (kanal za tipalo);
Oprema: termometer; Vodni priključki: navojni 1"" (DN25); 3/4"" (cirkulacija)"
</t>
  </si>
  <si>
    <t>(Ustreza proizvod  tip HRS 900 ali enakovredno)</t>
  </si>
  <si>
    <t>Električno grelo RDW 2-9 U</t>
  </si>
  <si>
    <t>vgrajen zaščitni termostat</t>
  </si>
  <si>
    <t>Pe= 6/7.5/9 kW, 
priključna napetost 3x400V</t>
  </si>
  <si>
    <t>Toplotna črpalka - sanitarna voda</t>
  </si>
  <si>
    <t>črpalka primar  - TČ tsv</t>
  </si>
  <si>
    <t>Elektronsko vodena obtočna črpalka, z možnostjo nastavitve konstantnega ali proporcionalnega tlaka. Temp. -10..+110 °C. S prirobničnimi priključki, kompletno s spojnim, tesnilnim in montažnim materialom.</t>
  </si>
  <si>
    <t>Q= 1,7 m3/h; H = 6,5 m;</t>
  </si>
  <si>
    <t>P= 75W; U = 230 V 50 Hz</t>
  </si>
  <si>
    <t>kot npr.: WILO YONOS PARA RS 25/7.5</t>
  </si>
  <si>
    <t>Tripotni mešalni ventil s termo pogonom za ogrevanje, kompletno s spojnim in montažnim materialom</t>
  </si>
  <si>
    <t>VTA520; DN25; Kvs=3,2; ESBE</t>
  </si>
  <si>
    <t>model: VTA522, oznaka: 3162 01 00;</t>
  </si>
  <si>
    <t>tem.območje: 20°C - 43°C</t>
  </si>
  <si>
    <t>pretok: 1.700 l/h</t>
  </si>
  <si>
    <t>upor: 28,26 kPa</t>
  </si>
  <si>
    <t>črpalka sekundar  - TČ tsv</t>
  </si>
  <si>
    <t>Q= 1,5 m3/h; H = 6,5 m;</t>
  </si>
  <si>
    <t xml:space="preserve">Krogelna pipa navojna s polnim pretokom z vsem spojnim tesnilnim in pritrdilnim materialom
</t>
  </si>
  <si>
    <t>DN50</t>
  </si>
  <si>
    <t xml:space="preserve">Nepovratni ventil navojni z vsem spojnim tesnilnim in pritrdilnim materialom
</t>
  </si>
  <si>
    <t>DN40</t>
  </si>
  <si>
    <t>DN25</t>
  </si>
  <si>
    <t>DN15</t>
  </si>
  <si>
    <t xml:space="preserve">Cirkulacijska črpalka kot npr. Wilo Stratos PICO-Z 20/1-4 s tesnilnim in pritrdilnim materialom
</t>
  </si>
  <si>
    <t xml:space="preserve">Varnostni ventil sanit. vode kot npr. MSW DN20/10bar
</t>
  </si>
  <si>
    <t xml:space="preserve">Nevtralizator kot npr. POLAR PMS20Pi20C DN32, 1500 mikron inox filter mrežica, magnetni filter, galvanski nevtralizator vodnega kamna in korozije, permanentni magnet, žrtvena anoda, max temperatura 180°C, delovni/testni tlak 25/40 bar, kapaciteta 1,4 - 5,6 m3/h
</t>
  </si>
  <si>
    <t xml:space="preserve">Separator kot npr. POLAR PCS/SPIRO  DN20, ohišje bron RG5, magnetni filter, izpustna pipa, max temperatura 180°C, delovni/testni tlak 25/40 bar
</t>
  </si>
  <si>
    <t xml:space="preserve">Kroglična pipa PN 16 prirobnična PN10
</t>
  </si>
  <si>
    <t xml:space="preserve">Mešalni termostatski ventil kot npr. Thermomat Mix San za znižanje temperature tople sanitarne vode na 35°C, območje nastavitve 20 ÷ 50 °C, DN20 z blokado ob termo dezinfekciji na 70°C s tesnilnim in pritrdilnim materialom
</t>
  </si>
  <si>
    <t xml:space="preserve">Omarica podometna dim. 30/30-gl. 10cm s pokrovom na zaklepanje iz nerjaveče pločevine za mešalni ventil
</t>
  </si>
  <si>
    <t xml:space="preserve">Linijski regulacijski ventil poševnosedežni z merilnimi ventili kot npr. Stromax-MW s pritrdilnim ter tesnilnim materialom
</t>
  </si>
  <si>
    <t xml:space="preserve">Cev iz srednjetežkih vroče cinkanih navojnih cevi DIN 2440 s spojnim navojnimi fitingi povite z dekorodalom
</t>
  </si>
  <si>
    <t>R2 1/2"</t>
  </si>
  <si>
    <t>R2"</t>
  </si>
  <si>
    <t xml:space="preserve">Večplastna cev kot npr. Unipipe MLCP, z rozetami, spojnim materialom, držali, konzolami in pritrdilnim ter tesnilnim materialom
</t>
  </si>
  <si>
    <t>16/2</t>
  </si>
  <si>
    <t>20/2</t>
  </si>
  <si>
    <t>25/2,5</t>
  </si>
  <si>
    <t>32/3</t>
  </si>
  <si>
    <t>40/4</t>
  </si>
  <si>
    <t>50/4,5</t>
  </si>
  <si>
    <t xml:space="preserve">Toplotna izolacija - cevaki iz sintetičnega kaučuka z zaprto celično strukturo, visoke odpornosti proti difuziji vodne pare, požarne odpornosti B1, samougasljiva,  0,035W/mK deb. 6mm </t>
  </si>
  <si>
    <t>6x18</t>
  </si>
  <si>
    <t>6x22</t>
  </si>
  <si>
    <t>6x28</t>
  </si>
  <si>
    <t>6x35</t>
  </si>
  <si>
    <t>6x42</t>
  </si>
  <si>
    <t>6x52</t>
  </si>
  <si>
    <t xml:space="preserve">Toplotna izolacija - cevaki iz sintetičnega kaučuka z zaprto celično strukturo, visoke odpornosti proti difuziji vodne pare, požarne odpornosti B1, samougasljiva,  0,035W/mK deb. 13mm </t>
  </si>
  <si>
    <t>13x18</t>
  </si>
  <si>
    <t>13x22</t>
  </si>
  <si>
    <t>13x28</t>
  </si>
  <si>
    <t xml:space="preserve">Ogledalo nad enojnim umivalnikom dim. prilagojenim umivalniku s fasetiranimi robovi z vsem pritrdilnim materialom
</t>
  </si>
  <si>
    <t xml:space="preserve">Dodaten pribor za stranišče s podajalnikom toaletnega papirja  in čistilno metlico za WC (konzolna pritrditev na steno, bela, plastična) obešalna kljukica za montažo na steno s pritrdilnim materialom. 
</t>
  </si>
  <si>
    <t xml:space="preserve">Krogelna vrtna pipa z nastavkom za gumi cev DN20, s prehodnim podometnim ventilom DN15, rozetami in tesnilnim materialom (pralni stroj)
</t>
  </si>
  <si>
    <t xml:space="preserve">Vgradni sifon PE, podometni z vsem tesnilnim in pritrdilnim materialom (pralni stroj)
</t>
  </si>
  <si>
    <t xml:space="preserve">Pitnik fontana kot npr. AQUA FS20 iz nerjavnega jekla dim. 473X448-480mm
</t>
  </si>
  <si>
    <t xml:space="preserve">Omarica podometna dim. 25/25-gl. 10cm s pokrovom na zaklepanje iz nerjaveče pločevine za čistilni kos
</t>
  </si>
  <si>
    <t xml:space="preserve">Krogelna pipa navojna s polnim pretokom in izpustno pipico z vsem spojnim tesnilnim in pritrdilnim materialom
</t>
  </si>
  <si>
    <t>INTERNA KANALIZACIJA</t>
  </si>
  <si>
    <t xml:space="preserve">Dobava poliesterske posode D=1200 mm in dolžine 2000 mm skupaj notranjo opremo črpališča s tlačno strojno instalacijo v črpališču za dve črpalki SULZER Piranha S21/2D, dobava in montaža nepovratnih in zapornih ventilov, z vodili R5/4”, verigami za revizijski izvlek črpalk, vse v nerjaveči izvedbi ASI304.
V ceni ni zajeta: krovna plošča z LTŽ pokrovom 800x800, gradbena in zemeljska dela
</t>
  </si>
  <si>
    <t xml:space="preserve">Polietilenska vodovodna cev PE80V NP12,5 Ø90 s fitingi, in pritrdilnim materialom
</t>
  </si>
  <si>
    <t xml:space="preserve">Talni sifon s stranskim iztokom pretočni PP 120mm s kromiranim pokrovom 150x150 mm z vsem spojnim materialom
</t>
  </si>
  <si>
    <t xml:space="preserve">PP odtočne cevi tesnjene z gumijastimi tesnili položene v stenah ali v tleh zvočno izolirane, z vsemi fazonskimi kosi ter spojnim in pritrdilnim materialom
</t>
  </si>
  <si>
    <t>Ø40</t>
  </si>
  <si>
    <t>Ø50</t>
  </si>
  <si>
    <t>Ø75</t>
  </si>
  <si>
    <t>Ø110</t>
  </si>
  <si>
    <t xml:space="preserve">CEV PVC-UK 110 SN 4 enoslojna odtočna cev tesnjena z gumijastimi tesnili položena v stenah ali v tleh zvočno izolirana, z vsemi fazonskimi kosi ter spojnim in pritrdilnim materialom
</t>
  </si>
  <si>
    <t xml:space="preserve">Čistilni kos s stranskim pokrovom PP z vsem spojnim materialom s tesnilnim in pritrdilnim materialom vgrajen v vertikalno kanalizacijo 
</t>
  </si>
  <si>
    <t xml:space="preserve">Odzračevalna kapa v barvi kot so strešni žlebovi s spojnim in pritrdilnim materialom
</t>
  </si>
  <si>
    <t xml:space="preserve">Strešna obroba za odduh kanalizacije iz materiala kot so žlebovi s spojnim in pritrdilnim materialom
</t>
  </si>
  <si>
    <t xml:space="preserve">Izdelava raznih jeklenih podkonstrukcij, konzol, obešal in menjalnih nosilcev dimenzij prilagojenih napravam, stropovom  in stenam na terenu
</t>
  </si>
  <si>
    <t xml:space="preserve">Drobni, potrošni, dodajni, varilni, pritrdilni in tesnilni ter nepredvideni material; 5% od vrednosti.
</t>
  </si>
  <si>
    <t xml:space="preserve">Delo, ki vključuje nabavo, pripravljalno-zaključna dela, zarisovanje, demontažna in montažna dela,  izvedbo sistema, izdelava navodil za obratovanje, označevanje cevovodov, zapornih organov in naprav po shemi delovanja, uvajanje uporabnika v delo
</t>
  </si>
  <si>
    <t xml:space="preserve">Transportni in manipulativni stroški
</t>
  </si>
  <si>
    <t xml:space="preserve">Razna nepredvidena montažno demontažna dela po oceni
</t>
  </si>
  <si>
    <t>h</t>
  </si>
  <si>
    <t xml:space="preserve">Preizkus o brezhibnem delovanju notranjih hidrantov, skladno z zahtevami Pravilnika o preskušanju hidrantnih omrežij (Ur.l. RS št.22/95). Preskus lahko opravi in izda potrdilo ter izvaja redni tehnični nadzor fizična ali pravna oseba - izvajalec, ki ima pooblastilo Uprave Republike Slovenije za zaščito in reševanje
</t>
  </si>
  <si>
    <t xml:space="preserve">Izvedba tlačnega preizkusa in izdaja zapisnika o pregledu vodovodne inštalacije in izdaja ustreznih certifikatov
</t>
  </si>
  <si>
    <t xml:space="preserve">Izvedba tesnostnega preizkusa in izdaja zapisnika o pregledu kanalizacijskega omrežja
</t>
  </si>
  <si>
    <t>VODOVODNO OMREŽJE, KANALIZACIJA, DEŽEVNICA</t>
  </si>
  <si>
    <t>OGREVANJE TALNO</t>
  </si>
  <si>
    <t>Uponor Sistem hišnega udobja</t>
  </si>
  <si>
    <t>Cevi - Uponor Sistem hišnega udobja</t>
  </si>
  <si>
    <t>Uponor Comfort Pipe</t>
  </si>
  <si>
    <t>16 x 1,8</t>
  </si>
  <si>
    <t>Cevni fitingi - Uponor Sistem hišnega udobja</t>
  </si>
  <si>
    <t>Uponor Vario compression adapter PEX 16 x 3/4</t>
  </si>
  <si>
    <t>Razdelilci - Uponor Sistem hišnega udobja</t>
  </si>
  <si>
    <t>Uponor Vario PLUS enojni segmentni set</t>
  </si>
  <si>
    <t>Uponor Vario PLUS razdelilec z bal. ven.</t>
  </si>
  <si>
    <t>Razdelilne omarice - Uponor Sistem hišnega udobja</t>
  </si>
  <si>
    <t>Uponor Vario podometna omarica</t>
  </si>
  <si>
    <t>PT 952x123mm</t>
  </si>
  <si>
    <t>Sistemske plošče - Uponor Sistem hišnega udobja</t>
  </si>
  <si>
    <t>Uponor Tecto plošča</t>
  </si>
  <si>
    <t>Izolacijske plošče - Uponor Sistem hišnega udobja</t>
  </si>
  <si>
    <t>PS insulation</t>
  </si>
  <si>
    <t>Uponor Multi PE folija</t>
  </si>
  <si>
    <t>Sistem regulacije ploskovnega ogrevanja - Uponor Sistem hišnega udobja</t>
  </si>
  <si>
    <t>Uponor Smatrix stenski okvir T-X siv A-1XX</t>
  </si>
  <si>
    <t>Uponor Smatrix Wave Plus priklj. modul X-165 6X</t>
  </si>
  <si>
    <t>Uponor Smatrix Wave pomožni modul M-160 6X</t>
  </si>
  <si>
    <t>Pogoni 24V</t>
  </si>
  <si>
    <t>Uponor Vario PLUS termopogon</t>
  </si>
  <si>
    <t>Smatrix Wave Plus</t>
  </si>
  <si>
    <t>Uponor Smatrix Wave Plus termostat D+RH T-167 grey</t>
  </si>
  <si>
    <t>Dodatki - Uponor Sistem hišnega udobja</t>
  </si>
  <si>
    <t>Uponor Multi dodatek za estrih VD450</t>
  </si>
  <si>
    <t>Uponor Multi držalo loka, galvan. jeklo 16</t>
  </si>
  <si>
    <t>Uponor Multi obložna folija 150x8</t>
  </si>
  <si>
    <t>Uponor Multi označevalni set</t>
  </si>
  <si>
    <t>Uponor Multi razmejitveni profil 100x10</t>
  </si>
  <si>
    <t>Uponor Multi zaščitna cev</t>
  </si>
  <si>
    <t>Uponor Tecto diagonalni pritrdilni el. 45°</t>
  </si>
  <si>
    <t>Uponor Tecto dilatacijski elem., folija</t>
  </si>
  <si>
    <t>Uponor Tecto dilatacijski element ND 30-2</t>
  </si>
  <si>
    <t>Uponor Tecto dvostranski trak, element</t>
  </si>
  <si>
    <t>Uponor Vario PLUS osnovni set</t>
  </si>
  <si>
    <t>Izvedba geosond, globina vrtanja 130 m</t>
  </si>
  <si>
    <t>izvedeno 20 geo sond</t>
  </si>
  <si>
    <t>izvedena povezava sonde - zbirni jašek Pe63</t>
  </si>
  <si>
    <t xml:space="preserve">20x odcep DN32 </t>
  </si>
  <si>
    <t>1x odcep DN125</t>
  </si>
  <si>
    <t>INTERNI VODOVOD</t>
  </si>
  <si>
    <t xml:space="preserve">Zobčasta spojka ZS 90 s tesnilnim in spojnim materialom
</t>
  </si>
  <si>
    <t xml:space="preserve">LTŽ FF kos DN80 - 500 s tesnilnim in spojnim materialom
</t>
  </si>
  <si>
    <t xml:space="preserve">LTŽ T kos DN80/DN80 s tesnilnim in spojnim materialom
</t>
  </si>
  <si>
    <t xml:space="preserve">LTŽ X DN80 s tesnilnim in spojnim materialom
</t>
  </si>
  <si>
    <t xml:space="preserve">LTŽ X DN65 s tesnilnim in spojnim materialom
</t>
  </si>
  <si>
    <t xml:space="preserve">Lovilnik nečistoč navojni z vsem spojnim tesnilnim in pritrdilnim materialom
</t>
  </si>
  <si>
    <t xml:space="preserve">Vodomerni števec za hladno vodo navojni za vodo kot npr. Enerkon Kamnik tip WP-MFD 50 DN50 model 222, Qn=15m3/h (Qmax 50m3/h) z omogočenim radijskim odčitavanjem združljivim s programsko opremo upravljavca javnega vodovoda, s holandcema, z nepovratnim vložkom s konzolo ter spojnim tesnilnim in pritrdilnim materialom
</t>
  </si>
  <si>
    <t>DN20</t>
  </si>
  <si>
    <t>DN32</t>
  </si>
  <si>
    <t xml:space="preserve">Naprava za rabo deževnice kot npr. WILO tip AF 150-2 MC 605
Preklopno kompaktno črpališče: dve tihi, samosesalni, večstopenjski, horizontalni visokotlačni centrifugalni črpalki s sodobnim hidravličnim sesalnim traktom. Krogelna pipa na sesalni in tlačni strani za vsako črpalkko z zbirnim ocevjem na tlačni strani. Rezervoar (150 l) z dodatnim napajanjem s svežo vodo v odvisnosti od potrebe, če cisterna ni napolnjena. Pretočna membranska tlačna posoda (8l) po DIN 4807 za prihranek energije pri minimalnih puščanjih na strani zgradbe. Vsi deli, ki so v stiku z medijem, so odporni proti koroziji. Elektronsko krmilje RainControl Professional z enakomernim krmiljenjem sistema s ciklično izmenavo črpalk ter integriranim testnim delovanjem pri mirujočih črpalkah. Avtomatski preklop zaradi motnje in doklop pri koničnem obratovanju zagotavljajo največjo možno pripravljenost naprave. Zamenjava vode v rezervoarju v odvisnosti od obratovanja črpalke, zaščita magnetnega ventila pred poapnenjem, integrirana elektronska zaščita motorja in zaščita pred suhim tekom za črpalke, prikaz polnosti, priključek za opozorilo na zastoj, vklj. z uporabniku prijaznim menijsko vodenim upravljanjem in prikazom preko LC zaslona, črpalna količina 9,73m3/h, tlačna višina 35,1m, ses. višine 2,18m, zaščita IP x4, vgrajen rezervoar 150l preko katerega se vrši preklop na pitno vodo, moč 1,1kW 230V. Vključno z plovnim stikalom in pritrdilnim in konzolnim materialom
</t>
  </si>
  <si>
    <t xml:space="preserve">Raztezna posoda pretočna za sanitarno vodo kot npr. Aquapresso AD 80.10; 80 l -10bar D3/4"; montaža s spodnjim priklopom, kot dodatna posoda k črpališču deževnice
</t>
  </si>
  <si>
    <t xml:space="preserve">Polietilenska vodovodna cev PE80V NP12,5 Ø63 s fitingi, in pritrdilnim materialom
</t>
  </si>
  <si>
    <t xml:space="preserve">Raztezna posoda pretočna za sanitarno vodo kot npr. Aquapresso AD 35.10; 35 l -10bar D3/4"; montaža s spodnjim priklopom
</t>
  </si>
  <si>
    <t xml:space="preserve">Pipica DN10 za odvzem vzorcev hladne, tople in cirkulacijske vode DN10
</t>
  </si>
  <si>
    <t xml:space="preserve">Termometer v medeninasti stročnici do 120ºC z navojnim kotnim priključkom-
</t>
  </si>
  <si>
    <t xml:space="preserve">Požarni ventil kot npr. DOROT S300PR DN65. Ohišje nodularna litina + epoksi premaz, zaporna loputa/disk inox AISI316, membrana NDR, tipala vstopnega in izstopnega tlaka, normalno zaprta pozicija, manometri, tovarniška prednastavitev 3,5 bar, proti-kavitacijska zasnova
</t>
  </si>
  <si>
    <t xml:space="preserve">Avtomatski filter kot npr. COSMO automatic DN32, 50 mikron inox AISI 316 filter mrežica, tlačna avtomatika, časovna avtomatika, mehanizem izpiranja: povratni vodni curek, max temperatura 60°C, tlak 16 bar, 
</t>
  </si>
  <si>
    <t xml:space="preserve">Nevtralizator kot npr. POLAR PMS18Pi18LF  DN20, galvanski nevtralizator vodnega kamna in korozije, magnetni filter rje, kapaciteta 4,5 m3/h, max temperatura 120°C, delovni/testni tlak 25/40 bar, dodan vortex sistem za povečan učinek
</t>
  </si>
  <si>
    <t>DN65</t>
  </si>
  <si>
    <t xml:space="preserve">Zidni hidrant "EURO" kot npr. HO-Z-K-GC 250/740/840 sestoječ iz: tipska omarica za vgradnjo v zid, gibljiv priključek DN50, priključni ventil DN50, ročnik na zasun DN25, gumijasta tlačna cev DN25 na gibljivem kolutu, dolžine L= 30 m. Hidrant opremljen s certifikatom USM GA z vpisanim letom veljavnosti
</t>
  </si>
  <si>
    <t xml:space="preserve">Umivalnik po izbiri investitorja kot npr. Geberit Kolo Nova Pro, 45x35, (M32146000), opremljen z zaporo odtoka, odtočno garnituro s sifonom in gumi tesnilno manšeto, stoječo enoročno mešalno baterijo DN15, kotnimi prehodnimi ventili DN15, veznimi cevkami Cu10x1 ter vsem tesnilnim in pritrdilnim materialom (montiran na normalno višino)
</t>
  </si>
  <si>
    <t xml:space="preserve">Umivalnik po izbiri investitorja kot npr. Geberit Kolo Nova Pro, 60x46, (M31161000), opremljen z zaporo odtoka, odtočno garnituro s sifonom in gumi tesnilno manšeto, stoječo enoročno mešalno baterijo DN15, kotnimi prehodnimi ventili DN15, veznimi cevkami Cu10x1 ter vsem tesnilnim in pritrdilnim materialom (montiran na normalno višino)
</t>
  </si>
  <si>
    <t xml:space="preserve">Umivalnik po izbiri investitorja kot npr. Geberit Kolo Nova Pro, 40x33, ovalni (K92140000) odtočno garnituro s sifonom in gumi tesnilno manšeto, stoječa mešalna senzorska armatura za umivalnik z baterijskim napajanjem 6V in pripadajočo opremo (senzor, podometni sklop, el. mag. ventil) DN15, kotnimi prehodnimi ventili DN15, veznimi cevkami Cu10x1 ter vsem tesnilnim in pritrdilnim materialom (montiran na otroško višino v otroških sanitarijah)
</t>
  </si>
  <si>
    <t xml:space="preserve">Umivalnik po izbiri investitorja, kot npr. Geberit Kolo Nova Pro, 65x48 (M31166000) opremljen z zaporo odtoka, odtočno garnituro s sifonom in gumi tesnilno manšeto, 2x stoječo enoročno mešalno baterijo DN15, kotnimi prehodnimi ventili DN15, veznimi cevkami Cu10x1 ter vsem tesnilnim in pritrdilnim materialom (montiran na otroško višino pred zunanjimi sanitarijami)
</t>
  </si>
  <si>
    <t xml:space="preserve">Pomivalno korito po izbiri investitorja, kot npr. Geberit Kolo Nova Pro, 65x48 (M31166000) opremljen z zaporo odtoka, odtočno garnituro s sifonom in gumi tesnilno manšeto, 2x stoječo enoročno mešalno baterijo DN15 z dolgim gibljivim izpustom, kotnimi prehodnimi ventili DN15, veznimi cevkami Cu10x1 ter vsem tesnilnim in pritrdilnim materialom (montiran na normalno višino v pralnici in kuhinji)
</t>
  </si>
  <si>
    <t xml:space="preserve">Ogledalo nad enojnim umivalnikom s protilomno zaščito dim. prilagojenim otroškemu umivalniku s fasetiranimi robovi z vsem pritrdilnim materialom
</t>
  </si>
  <si>
    <t xml:space="preserve">Dodatna oprema sanitarij - milnik z držali, držalo za milo, police, držalo za papirnate brisače in toaletni papir, čistilna metlica, koš za odpadke
</t>
  </si>
  <si>
    <t xml:space="preserve">Keramični stenski trokadero s Keratect glazuro, z rešetko iz nerjavečega jekla kot npr. Geberit Keramag Espital (201680600) v kvaliteti po izbiri investitorja, s stenskim iztokom, stenska enoročna mešalna baterija z dolgim izpustom DN15 z ročico in pršno glavo na gibljivi cevi, veznimi cevkami Cu10x1, z rozeto, gumi tesnilno manšeto
</t>
  </si>
  <si>
    <t xml:space="preserve">WC konzolna školjka kot npr. Geberit Keramag Kind (201700) s pokrovom bele barve, s tečaji iz nerjavnega jekla (573334000), školjka otroške velikosti v kvaliteti po izbiri investitorja, sanitarna keramika, bele barve
</t>
  </si>
  <si>
    <t xml:space="preserve">WC konzolna školjka brez roba kot npr. Geberit Kolo Nova Pro (M33120000) s pokrovom s tečaji iz nerjavnega jekla (M30111000), v kvaliteti po izbiri investitorja
</t>
  </si>
  <si>
    <t xml:space="preserve">Montažni element za stenski WC kot npr. Geberit Duofix s PO UP320, H = 112 cm (111.367.00.5) je univerzalni in hitro vstavljivi montažni element za vse izvedbe v suhomontažni vgradnji. Optimalno je ustrezen za vgradnjo pred zidano ali betonsko steno kot predstenska inštalacija, ali v lahko nenosilno – suhomontažno steno. Primeren je za priključitev za stenski WC s pritrditvijo školjke z osno razdaljo 18 ali 23 cm. Podometni splakovalnik UP320 je izoliran proti kondenzu, priključek vode na zadnji strani. Ekstreno odzračevanje neprijetnih vonjav se lahko priključi preko odcepa na splakovalni cevi.
</t>
  </si>
  <si>
    <t xml:space="preserve">Aktivirna tipka za PO splakovalnik kot npr. Sigma01 (115.770.11.5), dvokoličinsko splakovanje, aktiviranje s sprednje strani
</t>
  </si>
  <si>
    <t xml:space="preserve">Keramični pisoar kot npr. Geberit Kolo Nova Pro (M36000000), samodejnim elektronskim IR krmiljenjem splakovanja Geberit tip 01, bele barve (116.031.11.5), montiran na višino 35cm. 
</t>
  </si>
  <si>
    <t xml:space="preserve">Montažni element za pisoar kot npr. Geberit Duofix (111.620.00.1)
Univerzalni montažni element za pisoar je primeren za univerzalno masivno vzidavo ali suhomontažno vgradnjo, s priborom za montažo, s po višini brezstopenjsko nastavljivima nogama (0–20 cm) s podnožjema za vgradnjo v profil UW50 ali UW75. Dimenzije [v/š]: 1120–1300×500 mm. Z montažnim okvirjem površinsko zaščitenim s praškanjem in opleskanim z modro barvo Geberit, s priključkom za vodo 1/2” ZN, kotnim ventilom, fleksibilno dotočno cevjo Ø 32 mm, priključno garnituro sestavljeno iz PE odtočnega kolena Ø 63/50 mm, sifonom ter po višini nastavljivimi konzolami z vgradnim ohišjem za montažo Geberit elektronike ali ročnega pnevmatskega stikala.
</t>
  </si>
  <si>
    <t xml:space="preserve">Enoročna mešalna baterija DN15 z dvema podometnima ventiloma DN15, rozetami, z dolgim gibljivim izpustomin ročno pršno glavo na gibki izvlečljivi cevi na konzoli (pri banjicah za umivanje otrok)
</t>
  </si>
  <si>
    <t xml:space="preserve">Stoječa enoročna mešalna baterija s premičnim dolgim izpustom v kvaliteti po izbiri investitorja, prehodnimi kotnimi ventili DN15, rozetami ter vsem tesnilnim in pritrdilnim materialom (pomivalno korito otrok  v igralnicah)
</t>
  </si>
  <si>
    <t xml:space="preserve">Omarica podometna dim. 25/25-gl. 10cm s pokrovom na zaklepanje iz nerjaveče pločevine za vgradnjo izpustnih ventilov
</t>
  </si>
  <si>
    <t xml:space="preserve">Dobava potopne črpalke kot npr. SULZER tip Piranha S21/2D, s prigrajenim maceratorjem (noži), z integriranim TCS in DI sistemom, skupaj s podstavkom v KIT-u z zaklepom, tesnilom in zgornjim držalom vodilne cevi R5/4”
</t>
  </si>
  <si>
    <t xml:space="preserve">Elektrostikalna kontrolna omara, tipska, za notranjo vgradnjo v kovinski prašnobarvani izvedbi, za krmiljenje dveh črpalk Piranha S21/2D, enodelna, z TDM zaščitnima stikaloma (220v, 50Hz), z motorskima zaščitama, z mehkima zagonoma, s kontrolnikom faze, z lokalnim krmilnikom za avtomatsko delovanje črpališča, (opcija je GSM z javljalnik napake), s ključavnico, protikondenzacijskim sistemom, s termostatom, z glavnim stikalom in odklopniki. Omarica se dobavi z enopolnimi shemami ter navodili za delovanje v slovenskem jeziku.
V ceni elektro dela niso zajeti: električni dovodni kabel do omarice, sam električni priklop črpališča na elektrodistribucijsko omrežje, izdelava PID dokumentacije
</t>
  </si>
  <si>
    <t xml:space="preserve">Prečrpovalne naprave za umazano vodo za dvig odpadnih vod iz kletne pralnice kot npr. tip Wilo - HiSewlift 3/35, po EN 12050-3, namestitev na tla, s plastičnim ohišjem PP-GF30, s sekači pretok 3,00m³/h, črpalna višina 4,00 m, 0,4kW,  s stranskimi priključki DN40, tlačni priključek DN32/28/22, v zaščiti IP44, 
</t>
  </si>
  <si>
    <t xml:space="preserve">Potopna črpalka za umazano vodo za dvig politih vod iz vodomernega jaška kot npr. Wilo tip  Drain TSW 32/8-A, , črpalna količina 5m3/h, tlačna višina 5m, 0,3kW, namestitev v poglobitev jaška,  tlačni priključek Rp1 1/4", v zaščiti IP68, z vklopilnim nivojskim stikalom
</t>
  </si>
  <si>
    <t xml:space="preserve">Plastični sifon z odtočnim ventilom ter vsem tesnilnim in pritrdilnim materialom (pomivalno korito otrok v igralnicah)
</t>
  </si>
  <si>
    <t>Ø32</t>
  </si>
  <si>
    <t xml:space="preserve">Odkop in demontaža, pregled, popravila in vzdrževalna dela ter ponovna montaža na novo mesto na napravah, ki ostanejo v funkciji (prestavitev nadzemnega hidranta DN 80 na mestni vodovod pri vodomernem jašku)
</t>
  </si>
  <si>
    <t xml:space="preserve">Demontaža obstoječih napeljav, naprav in opreme, ki niso več v funkciji z odstranitvijo (vodovodni elementi, odstranitev starih cevi, armatur, konzolnega in podpornega materiala, …)
</t>
  </si>
  <si>
    <t xml:space="preserve">Prestavitve, pregled, popravila in vzdrževalna dela na napravah, ki ostanejo v funkciji 
</t>
  </si>
  <si>
    <t xml:space="preserve">Funkcionalni preizkus, pregled, poizkusno obratovanje, nastavitev, uravnovešenje sistema vodovoda
</t>
  </si>
  <si>
    <t>Mitsubishi Electric SUZ-KA35VA6</t>
  </si>
  <si>
    <t>Zunanja enota klimatskega sistema v split izvedbi z inverter kompresorjem, uparjalnikom ter zračno hlajenim kondenzatorjem. Stroj je kompletne izvedbe z vso interno cevno in elektro instalacijo, varnostno ter funkcijsko mikroprocesorsko avtomatiko - vključno z instrumenti za nadzor in kontrolo delovanja. Naprava je namenjena za zunanjo postavitev.</t>
  </si>
  <si>
    <t>POOBLAŠČENI UVOZNIK IN DISTRIBUTER: REAM d.o.o., Trzin</t>
  </si>
  <si>
    <t>Nazivna moč: hlajenje: 3.5 (1.4 ~ 3.9) kW // gretje: 4.0 (1.7 ~ 5.0) kW</t>
  </si>
  <si>
    <t>Energetski razred: SEER: 5.6 - A++ // SCOP: 4.0 - A+    (pri notranjih enotah SEZ)</t>
  </si>
  <si>
    <t>Energetski razred: SEER: 6.5 - A++ // SCOP: 4.3 - A+    (pri notranjih enotah SLZ)</t>
  </si>
  <si>
    <t>Električna priključna moč: hlajenje 0.972 kW // gretje 1.108 kW</t>
  </si>
  <si>
    <t xml:space="preserve">Električni priključek: 230V/1F/50Hz </t>
  </si>
  <si>
    <t>Priporočena varovalka: 10A</t>
  </si>
  <si>
    <t>Nivo hrupa (SPL): hlajenje: 49 dB(A) - gretje: 50 dB(A)</t>
  </si>
  <si>
    <t>Nivo hrupa (PWL): 62 dB(A)</t>
  </si>
  <si>
    <t>Dimenzije (V x Š x G): 550 x 800 x 285 mm</t>
  </si>
  <si>
    <t>Teža: 35 kg</t>
  </si>
  <si>
    <t>Dimenzija priključne instalacije: Cu 6.35/9.52 mm</t>
  </si>
  <si>
    <t>Max. dolžinska / max. višinska razlika: 20 / 12 m</t>
  </si>
  <si>
    <t>Območje delovanja: hlajenje od -10°C do +46°C, gretje od -10° do +24°C</t>
  </si>
  <si>
    <t>Mitsubishi Electric PLA-RP35EA</t>
  </si>
  <si>
    <t>Notranja kasetna enota s štiri smernim ,,Wave Airflow,, izpihom za vgradnjo v spuščeni strop prostora z masko v standarni beli barvi. Z opcijskim 3D I-see senzorjem omogoča nadzor temperature v 360° območju okoli naprave za energetsko optimalno in učinkovito distribucijo ogrevanja po prostoru. Naprava je namenjena uporabi z zunanjimi enotami Mitsubishi Electric s hladivom R410A.</t>
  </si>
  <si>
    <t>- motorizirane lamele za usmeritev zraka v 72 možnih načinih izpiha</t>
  </si>
  <si>
    <t>- štiri stopenjski ventilator</t>
  </si>
  <si>
    <t>- povezava z multi-split zunanjo enoto</t>
  </si>
  <si>
    <t>- črpalka za odvod kondenzata do 850 mm višine</t>
  </si>
  <si>
    <t>- možna nastavitve regulacije izpiha glede na dejansko višino montaže enote</t>
  </si>
  <si>
    <t>- popolna elektronska regulacija s pomočjo izbranega Mitsubishi Electric upravljalnika</t>
  </si>
  <si>
    <t>Nazivna moč: hlajenje: 3,6 (1,6 ~ 4,5) kW // gretje: 4,1 (1,6 ~ 5,8) kW</t>
  </si>
  <si>
    <t>Pretok zraka: 11 - 13 - 15 - 16 m3/min</t>
  </si>
  <si>
    <t>Nivo hrupa (SPL): 26 - 28 - 29 - 31 dB(A)</t>
  </si>
  <si>
    <t>Nivo hrupa (PWL): 51 dB(A)</t>
  </si>
  <si>
    <t>Dimenzije notranje enote (V x Š x G): 258 x 840 x 840 mm</t>
  </si>
  <si>
    <t>Dimenzije dekorativne maske (V x Š x G): 40 x 950 x 950 mm</t>
  </si>
  <si>
    <t>Teža notranje enote: 19 kg</t>
  </si>
  <si>
    <t>Teža dekorativne maske: 5 kg</t>
  </si>
  <si>
    <t>Mitsubishi Electric PAR-33MAA</t>
  </si>
  <si>
    <t>- stenski žični upravljalnik</t>
  </si>
  <si>
    <t>- lokalni priklop</t>
  </si>
  <si>
    <t>- popolna elektronska regulacija</t>
  </si>
  <si>
    <t>- tedenski časovnik - do 8 nastavitev na dan</t>
  </si>
  <si>
    <t>- lokalni termostat</t>
  </si>
  <si>
    <t>- možnost zaklepanja funkcij</t>
  </si>
  <si>
    <t>- možnost nastavitve temperaturnega območja</t>
  </si>
  <si>
    <t>- diagostični program za trenutni prikaz delovanja sistema</t>
  </si>
  <si>
    <t>Dimenzije: 130 x 120 x 19 mm</t>
  </si>
  <si>
    <t xml:space="preserve">Bakrene cevi, predizolirane izolacijo dimenzijo specificirno s strani proizvajalca bakrene cevi s fazonskimi kosi, z materialom za lotanje, s tesnilnim in obešalnim materialom, z dodatkom za razrez, po VDI 2035, DIN 18380                                                                      </t>
  </si>
  <si>
    <t>Cu 6,35</t>
  </si>
  <si>
    <t>Cu 9,52</t>
  </si>
  <si>
    <t>Montaža zunanje enote</t>
  </si>
  <si>
    <t>- dobava in montaža nosilnih konstrukcij</t>
  </si>
  <si>
    <t>- dvig in postavitev enote na nosilno knostrukcijo</t>
  </si>
  <si>
    <t>- priklop cevnih instalacij</t>
  </si>
  <si>
    <t>- priklop elektro/signalnih instalacij</t>
  </si>
  <si>
    <t>Montaža notranje stropne enote</t>
  </si>
  <si>
    <t>- montaža notranje enote na navojne palice</t>
  </si>
  <si>
    <t>- priklop notranjih elektro/signalnih instalacij</t>
  </si>
  <si>
    <t>- nastavitev delovanja</t>
  </si>
  <si>
    <t>Polnjenje sistema</t>
  </si>
  <si>
    <t>- vakuumiranje sistema</t>
  </si>
  <si>
    <t>- polnjenje sistema z medijem</t>
  </si>
  <si>
    <t>HLAJENJE ELEKTRO PROSTOR</t>
  </si>
  <si>
    <t>AERMEC KONVEKTOR  FCW312 V2</t>
  </si>
  <si>
    <t xml:space="preserve">Ventilatorski konvektor v stenski izvedbi, za 2-cevni sistem, kompletno z vgrajenim magnetnim ventilom. Naprava izdelana v skladu z vsemi predpisanimi evropskimi standardi in direktivami ter označena s CE znakom. Lastnosti so potrjene z Eurovent certifikatom. </t>
  </si>
  <si>
    <t>- mere kasete 990x305x210 mm</t>
  </si>
  <si>
    <t>- teža naprave: 10 kg</t>
  </si>
  <si>
    <t>- 2-cevni sistem z registrom za hlajenje in gretje</t>
  </si>
  <si>
    <t>hladilna moč: Qh= 2.400 W; Ta=27°C; 19 W.B.; 7/12°C</t>
  </si>
  <si>
    <t>Daljinski upravljalnik TLW2</t>
  </si>
  <si>
    <t>krogelni ventil DN15</t>
  </si>
  <si>
    <t>regulacijski ventil MSV-BD 15 NN; Kvs=3</t>
  </si>
  <si>
    <t>IN-19</t>
  </si>
  <si>
    <t>TALNO OGREVANJE - dovodne cevi</t>
  </si>
  <si>
    <t>Kompaktna klimatska naprava za dovod in odvod zraka v ohišju za  montažo na steno, vertikalna postavitev, priključki z vrha, servis mogoč iz sprednje strani. Naprava ima lastni nadzorni panel.</t>
  </si>
  <si>
    <t>priključna moč ventilatorjev: Pe= 340 W; 230V</t>
  </si>
  <si>
    <t>priključna moč grelnika - vgrajen: Pe= 1.670 W; 230V</t>
  </si>
  <si>
    <t>rotacijski rekuperator</t>
  </si>
  <si>
    <t>Izkoristek izmenjevalca 90% (v skladu z EN 308))</t>
  </si>
  <si>
    <t>Krmilnik naprave: CD3 vgrajen</t>
  </si>
  <si>
    <t>Varovalka 13 A</t>
  </si>
  <si>
    <t>dim.: 920 x 582 x 863(H)mm; M= 81kg</t>
  </si>
  <si>
    <t>opisana ali enakovredna oprema</t>
  </si>
  <si>
    <t>V= 860 m³/h</t>
  </si>
  <si>
    <t>H= 120 Pa</t>
  </si>
  <si>
    <t>priključna moč ventilatorjev: Pe= 336 W; 230V</t>
  </si>
  <si>
    <t>priključna moč grelnika - vgrajen: Pe= 1.700 W; 230V</t>
  </si>
  <si>
    <t>ploščni rekuperator</t>
  </si>
  <si>
    <t>Varovalka 10 A</t>
  </si>
  <si>
    <t>dim.: 1170 x 860 x 1214(H)mm; M= 150 kg</t>
  </si>
  <si>
    <t xml:space="preserve">SYSTEMAIR SAVE VTC700 model - desna/leva izvedba </t>
  </si>
  <si>
    <t xml:space="preserve">SYSTEMAIR SAVE VTR500 R model - desna/leva izvedba </t>
  </si>
  <si>
    <t>V= 550 m³/h</t>
  </si>
  <si>
    <t>… ø200</t>
  </si>
  <si>
    <t>… ø160</t>
  </si>
  <si>
    <t>s premerom ø200</t>
  </si>
  <si>
    <r>
      <t xml:space="preserve">Pločevinasti kanali okrogle spiro izvedbe izdelani iz </t>
    </r>
    <r>
      <rPr>
        <sz val="12"/>
        <rFont val="Arial"/>
        <family val="2"/>
        <charset val="238"/>
      </rPr>
      <t>pocinkane</t>
    </r>
    <r>
      <rPr>
        <sz val="12"/>
        <rFont val="Arial"/>
        <family val="2"/>
      </rPr>
      <t xml:space="preserve"> pločevine, vključno s fazonskimi kosi in spojkami, tesnilnim materialom, z dobavo in montažo</t>
    </r>
  </si>
  <si>
    <t xml:space="preserve">Elementi za odvod/dovod zraka za vgradnjo v spiro kanal, komplet z regulacijsko loputo, priključkom, tesnilnim in pritrdilnim materialom, z dobavo in montažo
       </t>
  </si>
  <si>
    <t>TFF 200</t>
  </si>
  <si>
    <t>TFF 160</t>
  </si>
  <si>
    <t>TFF 125</t>
  </si>
  <si>
    <t>Fasadni element za priključitev male klimatske naprava</t>
  </si>
  <si>
    <t>CVVX 250</t>
  </si>
  <si>
    <t>CVVX 200</t>
  </si>
  <si>
    <t>Izenačevalna rešetka za vgradnjo v vrata sanitarij</t>
  </si>
  <si>
    <t>IMP tip AR - 4P, BxH 525x125 mm</t>
  </si>
  <si>
    <t xml:space="preserve">Cevni ventilator RVK, s plastičnim ohišjem. Montaža v vodomerni jašek, vklop preko senzorja vlage in/ali časovni urnik. </t>
  </si>
  <si>
    <t>RVK 125E2-L sileo</t>
  </si>
  <si>
    <t>V= 200 m3/h; H= 140Pa</t>
  </si>
  <si>
    <t>Pe= 59W; 230V</t>
  </si>
  <si>
    <t>kot npr.: Systemair</t>
  </si>
  <si>
    <t>vlagomer HR1</t>
  </si>
  <si>
    <t>časovno stikalo MicroREX D21Plus</t>
  </si>
  <si>
    <t>PL - 13R - K90/S/E6, L= 300 mm  R = 125 mm</t>
  </si>
  <si>
    <t>Požarne lopute okrogle z motornim pogonom za vgradnjo v spiro kanal.</t>
  </si>
  <si>
    <t>kot npr.: Lindab</t>
  </si>
  <si>
    <t>Ogrevanje talno</t>
  </si>
  <si>
    <t xml:space="preserve">Toplotna črpalka zemlja/voda z vremensko odvisnim prilagajanjem dejanskim potrebam objekta, ter krmilnikom Termotronic 3000. Za izredno učinkovito in tiho delovanje skrbi trojno blaženje kompresorja, protihrupno zaščiteno ohišje, trojno varovanje toplotnega prenosnika iz nerjavne pločevine pred zamrznitvijo in termostatski ekspanzijski ventil za nastavitev hladilnega procesa. </t>
  </si>
  <si>
    <t xml:space="preserve">Grelna moč (B0/W30-35) : 41,7 kW /9,3 kW /4,4 </t>
  </si>
  <si>
    <t xml:space="preserve">Grelna moč (B0/W47-55) : 37,7 kW / 13,4 kW /2,91 </t>
  </si>
  <si>
    <t>Maksimalna temperatura izstopne vode 65°C</t>
  </si>
  <si>
    <t>Električno varovanje: min. 3x32 A</t>
  </si>
  <si>
    <t>Pretok na strani toplotnega vira: min. 9,6 m3/h</t>
  </si>
  <si>
    <t>Dimenzije neto: ŠxVxG/T: 1140x1770x790mm / 375 kg</t>
  </si>
  <si>
    <t>ustreza kot.npr: TČ WPG-55-1 HT (Kronoterm d.o.o.)</t>
  </si>
  <si>
    <t>Pretok na strani ogrevanja: min. 9,5 m3/h</t>
  </si>
  <si>
    <t>primarna stran:</t>
  </si>
  <si>
    <t>medij: etilenglikol: 34%</t>
  </si>
  <si>
    <t>sekundarna stran:</t>
  </si>
  <si>
    <t>obtočna črpalka Stratos 40/1-12 (priporočena)</t>
  </si>
  <si>
    <t>zaporni ventil DN50</t>
  </si>
  <si>
    <t>regulacijski ventil MSV-F2 50; Kvs=53,8</t>
  </si>
  <si>
    <t>motorni zaporni ventil EMV DN50</t>
  </si>
  <si>
    <t>filter z magnetnim vložkom DN50</t>
  </si>
  <si>
    <t>Postaja za pasivno hlajenje/ogrevanje izdelana iz ploščnega razstavljivega izmenjevalca, obtočnih črpalk, kompletno z toplotno izolacijo vseh elementov (kot.npr.: Armaflex AC) naslednjih karakteristik:</t>
  </si>
  <si>
    <t>toplotna moč: 40 kW</t>
  </si>
  <si>
    <t>temperatura izstop: 12°C</t>
  </si>
  <si>
    <t>pretok: 6.857 l/h</t>
  </si>
  <si>
    <t>upor: 25 kPa</t>
  </si>
  <si>
    <t>7 kos</t>
  </si>
  <si>
    <t>Stratos 32/1-12</t>
  </si>
  <si>
    <t>Tropotni regulacijski ventil za ogrevanje do -10/110°C, kompletno s spojnim in montažnim materialom</t>
  </si>
  <si>
    <t>Pe= 12 - 310 W; 230V</t>
  </si>
  <si>
    <t>Elektronsko vodena obtočna črpalka primar</t>
  </si>
  <si>
    <t>H= 7 m</t>
  </si>
  <si>
    <t>- elektromotorni ventil 0/1</t>
  </si>
  <si>
    <t>kot npr. Seltron WDC20</t>
  </si>
  <si>
    <t>5 kpl</t>
  </si>
  <si>
    <t>-Priključki: 8x navojni DN50</t>
  </si>
  <si>
    <t>Krogelni ventil DN25</t>
  </si>
  <si>
    <t>Vcel= 100 l; PN6</t>
  </si>
  <si>
    <t>Varnostni ventil DN20 za sistem geosond, kompletno z montažnim materialom.</t>
  </si>
  <si>
    <t>zaporna pipa za MN posode 3/4"</t>
  </si>
  <si>
    <t>Zaprta membranska posoda MN-100, kompletno z montažnim materialom.</t>
  </si>
  <si>
    <t>kot npr.: IMI Hydronic Engineering</t>
  </si>
  <si>
    <t xml:space="preserve">Grelna moč: 12,3 kW (W30/W50-60) / 11,8 kW (W30/W60-70) / 8,6 kW (W10/W50-60)
Električna moč: 2,9 kW (W30/W50-60) / 3,4 kW (W30/W60-70) / 2,6 kW (W10/W50-60)
COP: 4,32 (W30/W50-60) / 3,50 (W30/W60-70) / 3,24 (W10/W50-60)
Nominalni pretok na primarni strani: 1,7 m3/h
Padec tlaka na primarni strani pri nominalnem pretoku: 12 kPa
Min. / max. tlak na primarni strani: 0,5 / 3 bar
Nominalni pretok na sekundarni strani: 1,5 m3/h
Padec tlaka na sekundarni strani pri nominalnem pretoku: 8 kPa
</t>
  </si>
  <si>
    <t>Ustreza proizvod  tip 'WPB-12-1 XHT (WPB-12-1 XHT/H 3F) ali enakovredno</t>
  </si>
  <si>
    <t xml:space="preserve">Temp. območje vira: 10 °C do 35 °C
Temp. območje izstopne vode: 30 °C do 73 °C
Električni grelec: /
Električno napajanje: 3~ 400 V; 50 Hz
Max. el. moč: 4,1 kW
Max. obratovalni tok: 8,7 A
Električno varovanje: min. 3 x 10 A
Hladivo R134a
</t>
  </si>
  <si>
    <t>Naprava WPB-12-1 XHT je toplotna črpalka prilagojena za pripravo tople sanitarne vode višjih temperatur (tudi nad 65 °C brez pomoči električnega grelnika) skozi vso leto.
Toplotna črpalka je visokotemperaturna toplotna črpalka, kompaktne izvedbe za notranjo postavitev. Krmilna enota je nameščena v sami napravi.
Za tiho delovanje skrbita dvojno antivibracijsko vpetje.</t>
  </si>
  <si>
    <t>Tropotna motorna krogelna pipa (0/1)</t>
  </si>
  <si>
    <t>EMV DN25</t>
  </si>
  <si>
    <t>kot npr. Firšt</t>
  </si>
  <si>
    <t>krogelni ventil DN25</t>
  </si>
  <si>
    <t>VEJA - OGREVANJE</t>
  </si>
  <si>
    <t>pretok: 7.200 l/h</t>
  </si>
  <si>
    <t>višina: 11 m</t>
  </si>
  <si>
    <t>Pe= 25 - 550 W; 2300V</t>
  </si>
  <si>
    <t>T.= -10 / +110°C</t>
  </si>
  <si>
    <t>Lovilec nesnage priključki  DN40</t>
  </si>
  <si>
    <t>8 kos</t>
  </si>
  <si>
    <t>Nepovratna loputa DN40</t>
  </si>
  <si>
    <t>Elektromotorna tropotna krogelna pipa EMV DN40</t>
  </si>
  <si>
    <t>VRG3 DN32 (Kvs= 16)</t>
  </si>
  <si>
    <t>upor ventila: 20 kPa</t>
  </si>
  <si>
    <t>VEJA - HLAJENJE</t>
  </si>
  <si>
    <t>Elektronsko vodena črpalka, opremljena z vsem tesnilnim, montažnim in pritrdilnim materialom</t>
  </si>
  <si>
    <t>pretok: 5.440 l/h</t>
  </si>
  <si>
    <t>kolektor DN150 L= 3m</t>
  </si>
  <si>
    <t>Kolektor ogrevanja izdelan iz jeklene INOX cevi DN65, dolžine 3m, z odcepi , toplotno izoliran, opremljen s termometrom, manometrom, izpustno pipico. Podporni material za montažo kolektorja. Kolektor je toplotno izoliran (d=32mm) s toplotno izolacijo primerno za hladno instalacijo - klima</t>
  </si>
  <si>
    <t>Kolektor za priklop zemeljskih sond. Kolektor je izdelan iz INOX šivnih cevi.  Kolektor je toplotno izoliran (d=32mm) s toplotno izolacijo primerno za hladno instalacijo - klima</t>
  </si>
  <si>
    <t>Jeklene šivne cevi za izvedbo instalacij, kompletno s fazonskimi kosi, cevnimi objemkami, varilnim in spojnim materialom.</t>
  </si>
  <si>
    <t>medij: etilenglikol 34%</t>
  </si>
  <si>
    <t>vrsta materiala: INOX</t>
  </si>
  <si>
    <t>obratovalni tlak: 4 bar</t>
  </si>
  <si>
    <t>DN125</t>
  </si>
  <si>
    <t>Obtočna črpalka -  topli glikol, protiprirobnice, spojni, tesnilni material za glikol, opremljena z diferenčnim tlačnim stikalom ter montažni material. Motor črpalke je opremljen s frekvenčnim regulatorjem, kateri obratuje preko tlačne sonde  tlaka. Črpalka ima lastno elektrokrmilno omaro z možnostjo povezave na centralni nadzorni sistem.</t>
  </si>
  <si>
    <t>kapaciteta:</t>
  </si>
  <si>
    <t>višina:</t>
  </si>
  <si>
    <t>električna moč:</t>
  </si>
  <si>
    <t>min. temperatura:</t>
  </si>
  <si>
    <t>max. temperatura:</t>
  </si>
  <si>
    <t>medij</t>
  </si>
  <si>
    <t>etilenglikol 34%</t>
  </si>
  <si>
    <t>delovna temperatura</t>
  </si>
  <si>
    <t>diferenčni presostat črpalke</t>
  </si>
  <si>
    <t>Zaporna loputa</t>
  </si>
  <si>
    <t>Nepovratna loputa</t>
  </si>
  <si>
    <t>Lovilnik nesnage</t>
  </si>
  <si>
    <t>Krogelni ventil</t>
  </si>
  <si>
    <t>6x DN20</t>
  </si>
  <si>
    <t>kot.npr.: Stratos 80/1-12</t>
  </si>
  <si>
    <t>3x DN125</t>
  </si>
  <si>
    <t>1x DN125</t>
  </si>
  <si>
    <r>
      <t>24 m</t>
    </r>
    <r>
      <rPr>
        <sz val="12"/>
        <color indexed="8"/>
        <rFont val="Arial Narrow"/>
        <family val="2"/>
        <charset val="238"/>
      </rPr>
      <t>³</t>
    </r>
    <r>
      <rPr>
        <sz val="12"/>
        <color theme="1"/>
        <rFont val="Arial Narrow"/>
        <family val="2"/>
        <charset val="238"/>
      </rPr>
      <t>/h</t>
    </r>
  </si>
  <si>
    <t>12 m</t>
  </si>
  <si>
    <t xml:space="preserve"> 40 - 1550 W; 230V</t>
  </si>
  <si>
    <t>-10°C</t>
  </si>
  <si>
    <t>40°C</t>
  </si>
  <si>
    <t>10°C</t>
  </si>
  <si>
    <t>Vcel= 200 l; PN6</t>
  </si>
  <si>
    <t>zaporna pipa za DLV 25A posode 1"</t>
  </si>
  <si>
    <t>Odprta plastična posoda V= 10l (preliv VV)</t>
  </si>
  <si>
    <t>Zaprta membranska posoda SQ 200.6, kompletno z montažnim materialom.</t>
  </si>
  <si>
    <t>Armatura za glikolsko instalacijo, kompletno s protiprirobnicami, spojnim in tesnilnim materialom.</t>
  </si>
  <si>
    <t>Cevi iz bakra, primerne za izvedbo tople/hladne vode za razvod, kompletno s fazonskimi kosi, spojnim materialom, izoliranimi cevnimi objemkami.</t>
  </si>
  <si>
    <t>PL - 13R - K90/S/E6, L= 300 mm  R = 250 mm</t>
  </si>
  <si>
    <t>obtočna črpalka Strator 40/1-12</t>
  </si>
  <si>
    <t>Avtomatika TČ naj se razširi za potrebe vodenja sistema:</t>
  </si>
  <si>
    <t>Temperaturna sonda (kot npr.:Pt100 4-20mA)</t>
  </si>
  <si>
    <t>10 kos</t>
  </si>
  <si>
    <t>Obtočna črpalka</t>
  </si>
  <si>
    <t>mešalni ventil</t>
  </si>
  <si>
    <t>preklopni ventil 0/1</t>
  </si>
  <si>
    <t>5 kos</t>
  </si>
  <si>
    <t xml:space="preserve">Avtomatska ionska mehčalna naprava za polnjenje ogrevalnega sistema, kompaktna/kabinetna izvedba. Ohišje Armirani PE, integrirani bypass, 26 L ionske mase, integrira solnik 35 L, pretok 3 m3/h (dp=1bar), kapaciteta 65 m3x°D, tlak, 1,4 - 5,0 bar, Tmax 65°C, avtomatska regeneracija glede na volumen mehčane vode, predfilter 5 mikron, 50 kg soli za regeneracijo. DN20 </t>
  </si>
  <si>
    <t>Proizvod: ERIE</t>
  </si>
  <si>
    <t>Tip: H2Optimo Eco 26</t>
  </si>
  <si>
    <t>Priprava dokumentacije za potrebe izdelave PID vključno z vsemi vrisanimi shemami, spremembami,., seznama z opisom sprememb ter predaja projektantskemu podjetju (komplet za načrt strojnih inštalacij).</t>
  </si>
  <si>
    <t>zajeto v ceni sond</t>
  </si>
  <si>
    <t>zajeto v točkah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</si>
</sst>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S_I_T_-;\-* #,##0.00\ _S_I_T_-;_-* &quot;-&quot;??\ _S_I_T_-;_-@_-"/>
    <numFmt numFmtId="165" formatCode="_-* #,##0.00\ &quot;SIT&quot;_-;\-* #,##0.00\ &quot;SIT&quot;_-;_-* &quot;-&quot;??\ &quot;SIT&quot;_-;_-@_-"/>
    <numFmt numFmtId="166" formatCode="\$#,##0\ ;\(\$#,##0\)"/>
    <numFmt numFmtId="167" formatCode="m\o\n\th\ d\,\ yyyy"/>
    <numFmt numFmtId="168" formatCode="_(* #,##0_);_(* \(#,##0\);_(* &quot;-&quot;_);_(@_)"/>
    <numFmt numFmtId="169" formatCode="_(* #,##0.00_);_(* \(#,##0.00\);_(* &quot;-&quot;??_);_(@_)"/>
    <numFmt numFmtId="170" formatCode="#,#00"/>
    <numFmt numFmtId="171" formatCode="#,"/>
    <numFmt numFmtId="172" formatCode="&quot;L.&quot;\ #,##0;[Red]\-&quot;L.&quot;\ #,##0"/>
    <numFmt numFmtId="173" formatCode="_(&quot;$&quot;* #,##0_);_(&quot;$&quot;* \(#,##0\);_(&quot;$&quot;* &quot;-&quot;_);_(@_)"/>
    <numFmt numFmtId="174" formatCode="_(&quot;$&quot;* #,##0.00_);_(&quot;$&quot;* \(#,##0.00\);_(&quot;$&quot;* &quot;-&quot;??_);_(@_)"/>
    <numFmt numFmtId="175" formatCode="_-* #,##0.00\ _D_i_n_-;\-* #,##0.00\ _D_i_n_-;_-* &quot;-&quot;??\ _D_i_n_-;_-@_-"/>
  </numFmts>
  <fonts count="111">
    <font>
      <sz val="11"/>
      <color theme="1"/>
      <name val="Calibri"/>
      <family val="2"/>
      <charset val="238"/>
      <scheme val="minor"/>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theme="1"/>
      <name val="Arial Narrow"/>
      <family val="2"/>
      <charset val="238"/>
    </font>
    <font>
      <sz val="12"/>
      <color indexed="8"/>
      <name val="Calibri"/>
      <family val="2"/>
      <charset val="238"/>
    </font>
    <font>
      <sz val="12"/>
      <color indexed="8"/>
      <name val="Calibri"/>
      <family val="2"/>
      <charset val="238"/>
    </font>
    <font>
      <sz val="9"/>
      <color indexed="8"/>
      <name val="Calibri"/>
      <family val="2"/>
      <charset val="238"/>
    </font>
    <font>
      <sz val="10"/>
      <name val="Arial"/>
      <family val="2"/>
      <charset val="238"/>
    </font>
    <font>
      <sz val="20"/>
      <color indexed="8"/>
      <name val="Calibri"/>
      <family val="2"/>
      <charset val="238"/>
    </font>
    <font>
      <sz val="14"/>
      <color indexed="8"/>
      <name val="Calibri"/>
      <family val="2"/>
      <charset val="238"/>
    </font>
    <font>
      <sz val="12"/>
      <color theme="1"/>
      <name val="Calibri"/>
      <family val="2"/>
      <charset val="238"/>
      <scheme val="minor"/>
    </font>
    <font>
      <sz val="12"/>
      <color indexed="8"/>
      <name val="Arial Narrow"/>
      <family val="2"/>
      <charset val="238"/>
    </font>
    <font>
      <b/>
      <sz val="12"/>
      <color indexed="8"/>
      <name val="Arial Narrow"/>
      <family val="2"/>
      <charset val="238"/>
    </font>
    <font>
      <sz val="10"/>
      <color indexed="8"/>
      <name val="Arial Narrow"/>
      <family val="2"/>
      <charset val="238"/>
    </font>
    <font>
      <b/>
      <sz val="12"/>
      <name val="Arial Narrow"/>
      <family val="2"/>
      <charset val="238"/>
    </font>
    <font>
      <sz val="11"/>
      <name val="Arial Narrow"/>
      <family val="2"/>
      <charset val="238"/>
    </font>
    <font>
      <sz val="10"/>
      <name val="Arial Narrow"/>
      <family val="2"/>
      <charset val="238"/>
    </font>
    <font>
      <sz val="12"/>
      <color theme="1"/>
      <name val="Arial Narrow"/>
      <family val="2"/>
      <charset val="238"/>
    </font>
    <font>
      <sz val="12"/>
      <name val="Arial Narrow"/>
      <family val="2"/>
      <charset val="238"/>
    </font>
    <font>
      <b/>
      <sz val="12"/>
      <color theme="1"/>
      <name val="Arial Narrow"/>
      <family val="2"/>
      <charset val="238"/>
    </font>
    <font>
      <b/>
      <sz val="14"/>
      <color indexed="8"/>
      <name val="Arial Narrow"/>
      <family val="2"/>
      <charset val="238"/>
    </font>
    <font>
      <sz val="12"/>
      <color rgb="FFFF0000"/>
      <name val="Arial Narrow"/>
      <family val="2"/>
      <charset val="238"/>
    </font>
    <font>
      <sz val="20"/>
      <color indexed="8"/>
      <name val="Arial Narrow"/>
      <family val="2"/>
      <charset val="238"/>
    </font>
    <font>
      <b/>
      <sz val="16"/>
      <color theme="1"/>
      <name val="Arial Narrow"/>
      <family val="2"/>
      <charset val="238"/>
    </font>
    <font>
      <sz val="14"/>
      <color indexed="8"/>
      <name val="Arial Narrow"/>
      <family val="2"/>
      <charset val="238"/>
    </font>
    <font>
      <b/>
      <i/>
      <sz val="12"/>
      <name val="Arial Narrow"/>
      <family val="2"/>
      <charset val="238"/>
    </font>
    <font>
      <sz val="11"/>
      <color theme="1"/>
      <name val="Calibri"/>
      <family val="2"/>
      <charset val="238"/>
      <scheme val="minor"/>
    </font>
    <font>
      <sz val="9"/>
      <color indexed="8"/>
      <name val="Arial Narrow"/>
      <family val="2"/>
      <charset val="238"/>
    </font>
    <font>
      <sz val="10"/>
      <name val="Arial CE"/>
      <charset val="238"/>
    </font>
    <font>
      <b/>
      <i/>
      <sz val="10"/>
      <name val="Arial Narrow"/>
      <family val="2"/>
      <charset val="238"/>
    </font>
    <font>
      <sz val="9"/>
      <color theme="1"/>
      <name val="Arial Narrow"/>
      <family val="2"/>
      <charset val="238"/>
    </font>
    <font>
      <sz val="10"/>
      <color indexed="64"/>
      <name val="Arial"/>
      <family val="2"/>
      <charset val="238"/>
    </font>
    <font>
      <sz val="11"/>
      <color indexed="8"/>
      <name val="Calibri"/>
      <family val="2"/>
      <charset val="238"/>
    </font>
    <font>
      <sz val="10"/>
      <color rgb="FFFF0000"/>
      <name val="Arial Narrow"/>
      <family val="2"/>
      <charset val="238"/>
    </font>
    <font>
      <sz val="9"/>
      <name val="Courier New CE"/>
      <charset val="238"/>
    </font>
    <font>
      <b/>
      <sz val="18"/>
      <color theme="3"/>
      <name val="Cambria"/>
      <family val="2"/>
      <charset val="238"/>
      <scheme val="major"/>
    </font>
    <font>
      <sz val="11"/>
      <name val="Arial"/>
      <family val="2"/>
      <charset val="238"/>
    </font>
    <font>
      <sz val="11"/>
      <color theme="0"/>
      <name val="Calibri"/>
      <family val="2"/>
      <charset val="238"/>
      <scheme val="minor"/>
    </font>
    <font>
      <sz val="11"/>
      <color rgb="FF9C0006"/>
      <name val="Calibri"/>
      <family val="2"/>
      <charset val="238"/>
      <scheme val="minor"/>
    </font>
    <font>
      <b/>
      <sz val="11"/>
      <color rgb="FFFA7D00"/>
      <name val="Calibri"/>
      <family val="2"/>
      <charset val="238"/>
      <scheme val="minor"/>
    </font>
    <font>
      <b/>
      <sz val="11"/>
      <color theme="0"/>
      <name val="Calibri"/>
      <family val="2"/>
      <charset val="238"/>
      <scheme val="minor"/>
    </font>
    <font>
      <i/>
      <sz val="11"/>
      <color rgb="FF7F7F7F"/>
      <name val="Calibri"/>
      <family val="2"/>
      <charset val="238"/>
      <scheme val="minor"/>
    </font>
    <font>
      <sz val="11"/>
      <color rgb="FF006100"/>
      <name val="Calibri"/>
      <family val="2"/>
      <charset val="238"/>
      <scheme val="min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3F3F76"/>
      <name val="Calibri"/>
      <family val="2"/>
      <charset val="238"/>
      <scheme val="minor"/>
    </font>
    <font>
      <sz val="11"/>
      <color rgb="FFFA7D00"/>
      <name val="Calibri"/>
      <family val="2"/>
      <charset val="238"/>
      <scheme val="minor"/>
    </font>
    <font>
      <sz val="11"/>
      <color rgb="FF9C6500"/>
      <name val="Calibri"/>
      <family val="2"/>
      <charset val="238"/>
      <scheme val="minor"/>
    </font>
    <font>
      <b/>
      <sz val="11"/>
      <color rgb="FF3F3F3F"/>
      <name val="Calibri"/>
      <family val="2"/>
      <charset val="238"/>
      <scheme val="minor"/>
    </font>
    <font>
      <b/>
      <sz val="11"/>
      <color theme="1"/>
      <name val="Calibri"/>
      <family val="2"/>
      <charset val="238"/>
      <scheme val="minor"/>
    </font>
    <font>
      <sz val="11"/>
      <color rgb="FFFF0000"/>
      <name val="Calibri"/>
      <family val="2"/>
      <charset val="238"/>
      <scheme val="minor"/>
    </font>
    <font>
      <u/>
      <sz val="10"/>
      <color indexed="12"/>
      <name val="Arial CE"/>
      <charset val="238"/>
    </font>
    <font>
      <sz val="11"/>
      <color indexed="9"/>
      <name val="Calibri"/>
      <family val="2"/>
      <charset val="238"/>
    </font>
    <font>
      <sz val="11"/>
      <color indexed="17"/>
      <name val="Calibri"/>
      <family val="2"/>
      <charset val="238"/>
    </font>
    <font>
      <b/>
      <sz val="11"/>
      <color indexed="63"/>
      <name val="Calibri"/>
      <family val="2"/>
      <charset val="238"/>
    </font>
    <font>
      <b/>
      <sz val="18"/>
      <color indexed="56"/>
      <name val="Cambria"/>
      <family val="2"/>
      <charset val="238"/>
    </font>
    <font>
      <b/>
      <sz val="11"/>
      <color indexed="56"/>
      <name val="Calibri"/>
      <family val="2"/>
      <charset val="238"/>
    </font>
    <font>
      <sz val="11"/>
      <color indexed="60"/>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1"/>
      <color indexed="62"/>
      <name val="Calibri"/>
      <family val="2"/>
      <charset val="238"/>
    </font>
    <font>
      <sz val="10"/>
      <color indexed="8"/>
      <name val="Arial"/>
      <family val="2"/>
      <charset val="238"/>
    </font>
    <font>
      <sz val="12"/>
      <name val="Times New Roman"/>
      <family val="1"/>
    </font>
    <font>
      <sz val="10"/>
      <color indexed="8"/>
      <name val="Arial CE"/>
      <family val="2"/>
      <charset val="238"/>
    </font>
    <font>
      <sz val="1"/>
      <color indexed="8"/>
      <name val="Courier"/>
      <family val="1"/>
      <charset val="238"/>
    </font>
    <font>
      <b/>
      <sz val="18"/>
      <color indexed="24"/>
      <name val="Helvetica"/>
      <charset val="238"/>
    </font>
    <font>
      <b/>
      <sz val="12"/>
      <color indexed="24"/>
      <name val="Helvetica"/>
      <charset val="238"/>
    </font>
    <font>
      <b/>
      <sz val="1"/>
      <color indexed="8"/>
      <name val="Courier"/>
      <family val="1"/>
      <charset val="238"/>
    </font>
    <font>
      <u/>
      <sz val="8.8000000000000007"/>
      <color indexed="12"/>
      <name val="Arial CE"/>
      <charset val="238"/>
    </font>
    <font>
      <sz val="11"/>
      <name val="Arial Narrow CE"/>
      <charset val="238"/>
    </font>
    <font>
      <sz val="8"/>
      <name val="MS Sans Serif"/>
      <family val="2"/>
      <charset val="238"/>
    </font>
    <font>
      <sz val="10"/>
      <name val="Helv"/>
      <charset val="204"/>
    </font>
    <font>
      <sz val="10"/>
      <color indexed="8"/>
      <name val="MS Sans Serif"/>
      <family val="2"/>
      <charset val="238"/>
    </font>
    <font>
      <sz val="10"/>
      <name val="MS Sans Serif"/>
      <family val="2"/>
      <charset val="238"/>
    </font>
    <font>
      <sz val="10"/>
      <color indexed="64"/>
      <name val="Arial"/>
      <family val="2"/>
      <charset val="238"/>
    </font>
    <font>
      <sz val="5"/>
      <name val="Courier New CE"/>
      <family val="3"/>
      <charset val="238"/>
    </font>
    <font>
      <b/>
      <sz val="10"/>
      <name val="Courier New CE"/>
      <family val="3"/>
      <charset val="238"/>
    </font>
    <font>
      <sz val="9"/>
      <name val="Courier New"/>
      <family val="3"/>
      <charset val="238"/>
    </font>
    <font>
      <sz val="10"/>
      <name val="Arial CE"/>
      <family val="2"/>
      <charset val="238"/>
    </font>
    <font>
      <u/>
      <sz val="10"/>
      <color indexed="12"/>
      <name val="Trebuchet MS"/>
      <family val="2"/>
    </font>
    <font>
      <sz val="10"/>
      <color indexed="64"/>
      <name val="Arial"/>
      <family val="2"/>
      <charset val="238"/>
    </font>
    <font>
      <sz val="10"/>
      <name val="Arial"/>
      <family val="2"/>
      <charset val="238"/>
    </font>
    <font>
      <sz val="12"/>
      <color rgb="FF000000"/>
      <name val="Arial Narrow"/>
      <family val="2"/>
      <charset val="238"/>
    </font>
    <font>
      <u/>
      <sz val="12"/>
      <name val="Arial Narrow"/>
      <family val="2"/>
      <charset val="238"/>
    </font>
    <font>
      <sz val="12"/>
      <name val="Calibri"/>
      <family val="2"/>
      <charset val="238"/>
      <scheme val="minor"/>
    </font>
    <font>
      <i/>
      <sz val="10"/>
      <color indexed="8"/>
      <name val="Arial Narrow"/>
      <family val="2"/>
      <charset val="238"/>
    </font>
    <font>
      <sz val="14.4"/>
      <color indexed="8"/>
      <name val="Arial Narrow"/>
      <family val="2"/>
      <charset val="238"/>
    </font>
    <font>
      <i/>
      <sz val="12"/>
      <name val="Arial Narrow"/>
      <family val="2"/>
      <charset val="238"/>
    </font>
    <font>
      <sz val="11"/>
      <color theme="1"/>
      <name val="Arial Narrow"/>
      <family val="2"/>
      <charset val="238"/>
    </font>
    <font>
      <sz val="12"/>
      <color rgb="FF74869B"/>
      <name val="Arial"/>
      <family val="2"/>
      <charset val="238"/>
    </font>
    <font>
      <sz val="12"/>
      <name val="Arial"/>
      <family val="2"/>
      <charset val="238"/>
    </font>
    <font>
      <i/>
      <sz val="11"/>
      <name val="Arial Narrow"/>
      <family val="2"/>
      <charset val="238"/>
    </font>
    <font>
      <sz val="12"/>
      <name val="Arial"/>
      <family val="2"/>
    </font>
    <font>
      <sz val="11"/>
      <color indexed="8"/>
      <name val="Arial Narrow"/>
      <family val="2"/>
      <charset val="238"/>
    </font>
  </fonts>
  <fills count="5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43"/>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theme="4" tint="0.79998168889431442"/>
        <bgColor indexed="64"/>
      </patternFill>
    </fill>
    <fill>
      <patternFill patternType="solid">
        <fgColor theme="6" tint="0.39994506668294322"/>
        <bgColor indexed="64"/>
      </patternFill>
    </fill>
  </fills>
  <borders count="20">
    <border>
      <left/>
      <right/>
      <top/>
      <bottom/>
      <diagonal/>
    </border>
    <border>
      <left/>
      <right/>
      <top/>
      <bottom style="thin">
        <color indexed="64"/>
      </bottom>
      <diagonal/>
    </border>
    <border>
      <left/>
      <right/>
      <top/>
      <bottom style="medium">
        <color indexed="64"/>
      </bottom>
      <diagonal/>
    </border>
    <border>
      <left/>
      <right/>
      <top/>
      <bottom style="double">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style="thin">
        <color indexed="64"/>
      </top>
      <bottom style="double">
        <color indexed="64"/>
      </bottom>
      <diagonal/>
    </border>
  </borders>
  <cellStyleXfs count="236">
    <xf numFmtId="0" fontId="0" fillId="0" borderId="0"/>
    <xf numFmtId="0" fontId="19" fillId="0" borderId="0" applyBorder="0"/>
    <xf numFmtId="0" fontId="38" fillId="0" borderId="0"/>
    <xf numFmtId="0" fontId="40" fillId="0" borderId="0"/>
    <xf numFmtId="0" fontId="43" fillId="0" borderId="0"/>
    <xf numFmtId="0" fontId="44" fillId="0" borderId="0"/>
    <xf numFmtId="164" fontId="40" fillId="0" borderId="0" applyFont="0" applyFill="0" applyBorder="0" applyAlignment="0" applyProtection="0"/>
    <xf numFmtId="0" fontId="47" fillId="0" borderId="0" applyNumberFormat="0" applyFill="0" applyBorder="0" applyAlignment="0" applyProtection="0"/>
    <xf numFmtId="0" fontId="38" fillId="0" borderId="0"/>
    <xf numFmtId="0" fontId="19" fillId="0" borderId="0"/>
    <xf numFmtId="0" fontId="38" fillId="0" borderId="0"/>
    <xf numFmtId="0" fontId="13" fillId="0" borderId="0"/>
    <xf numFmtId="0" fontId="48" fillId="0" borderId="0"/>
    <xf numFmtId="165" fontId="19" fillId="0" borderId="0" applyFill="0" applyBorder="0" applyAlignment="0" applyProtection="0"/>
    <xf numFmtId="165" fontId="19" fillId="0" borderId="0" applyFill="0" applyBorder="0" applyAlignment="0" applyProtection="0"/>
    <xf numFmtId="0" fontId="40" fillId="0" borderId="0"/>
    <xf numFmtId="0" fontId="19" fillId="0" borderId="0"/>
    <xf numFmtId="165" fontId="19" fillId="0" borderId="0" applyFont="0" applyFill="0" applyBorder="0" applyAlignment="0" applyProtection="0"/>
    <xf numFmtId="0" fontId="13" fillId="0" borderId="0"/>
    <xf numFmtId="165" fontId="19" fillId="0" borderId="0" applyFont="0" applyFill="0" applyBorder="0" applyAlignment="0" applyProtection="0"/>
    <xf numFmtId="0" fontId="19" fillId="0" borderId="0"/>
    <xf numFmtId="0" fontId="38" fillId="10" borderId="0" applyNumberFormat="0" applyBorder="0" applyAlignment="0" applyProtection="0"/>
    <xf numFmtId="0" fontId="38" fillId="14" borderId="0" applyNumberFormat="0" applyBorder="0" applyAlignment="0" applyProtection="0"/>
    <xf numFmtId="0" fontId="38" fillId="18" borderId="0" applyNumberFormat="0" applyBorder="0" applyAlignment="0" applyProtection="0"/>
    <xf numFmtId="0" fontId="38" fillId="22" borderId="0" applyNumberFormat="0" applyBorder="0" applyAlignment="0" applyProtection="0"/>
    <xf numFmtId="0" fontId="38" fillId="26" borderId="0" applyNumberFormat="0" applyBorder="0" applyAlignment="0" applyProtection="0"/>
    <xf numFmtId="0" fontId="38" fillId="30"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19" borderId="0" applyNumberFormat="0" applyBorder="0" applyAlignment="0" applyProtection="0"/>
    <xf numFmtId="0" fontId="38" fillId="23" borderId="0" applyNumberFormat="0" applyBorder="0" applyAlignment="0" applyProtection="0"/>
    <xf numFmtId="0" fontId="38" fillId="27" borderId="0" applyNumberFormat="0" applyBorder="0" applyAlignment="0" applyProtection="0"/>
    <xf numFmtId="0" fontId="38" fillId="31" borderId="0" applyNumberFormat="0" applyBorder="0" applyAlignment="0" applyProtection="0"/>
    <xf numFmtId="0" fontId="49" fillId="12" borderId="0" applyNumberFormat="0" applyBorder="0" applyAlignment="0" applyProtection="0"/>
    <xf numFmtId="0" fontId="49" fillId="16" borderId="0" applyNumberFormat="0" applyBorder="0" applyAlignment="0" applyProtection="0"/>
    <xf numFmtId="0" fontId="49" fillId="20" borderId="0" applyNumberFormat="0" applyBorder="0" applyAlignment="0" applyProtection="0"/>
    <xf numFmtId="0" fontId="49" fillId="24" borderId="0" applyNumberFormat="0" applyBorder="0" applyAlignment="0" applyProtection="0"/>
    <xf numFmtId="0" fontId="49" fillId="28" borderId="0" applyNumberFormat="0" applyBorder="0" applyAlignment="0" applyProtection="0"/>
    <xf numFmtId="0" fontId="49" fillId="32" borderId="0" applyNumberFormat="0" applyBorder="0" applyAlignment="0" applyProtection="0"/>
    <xf numFmtId="0" fontId="54" fillId="2" borderId="0" applyNumberFormat="0" applyBorder="0" applyAlignment="0" applyProtection="0"/>
    <xf numFmtId="0" fontId="64" fillId="0" borderId="0" applyNumberFormat="0" applyFill="0" applyBorder="0" applyAlignment="0" applyProtection="0">
      <alignment vertical="top"/>
      <protection locked="0"/>
    </xf>
    <xf numFmtId="0" fontId="61" fillId="6" borderId="8" applyNumberFormat="0" applyAlignment="0" applyProtection="0"/>
    <xf numFmtId="0" fontId="55" fillId="0" borderId="4" applyNumberFormat="0" applyFill="0" applyAlignment="0" applyProtection="0"/>
    <xf numFmtId="0" fontId="56" fillId="0" borderId="5" applyNumberFormat="0" applyFill="0" applyAlignment="0" applyProtection="0"/>
    <xf numFmtId="0" fontId="57" fillId="0" borderId="6" applyNumberFormat="0" applyFill="0" applyAlignment="0" applyProtection="0"/>
    <xf numFmtId="0" fontId="57" fillId="0" borderId="0" applyNumberFormat="0" applyFill="0" applyBorder="0" applyAlignment="0" applyProtection="0"/>
    <xf numFmtId="0" fontId="60" fillId="4" borderId="0" applyNumberFormat="0" applyBorder="0" applyAlignment="0" applyProtection="0"/>
    <xf numFmtId="0" fontId="38" fillId="8" borderId="11" applyNumberFormat="0" applyFont="0" applyAlignment="0" applyProtection="0"/>
    <xf numFmtId="0" fontId="63" fillId="0" borderId="0" applyNumberFormat="0" applyFill="0" applyBorder="0" applyAlignment="0" applyProtection="0"/>
    <xf numFmtId="0" fontId="53" fillId="0" borderId="0" applyNumberFormat="0" applyFill="0" applyBorder="0" applyAlignment="0" applyProtection="0"/>
    <xf numFmtId="0" fontId="49" fillId="9" borderId="0" applyNumberFormat="0" applyBorder="0" applyAlignment="0" applyProtection="0"/>
    <xf numFmtId="0" fontId="49" fillId="13" borderId="0" applyNumberFormat="0" applyBorder="0" applyAlignment="0" applyProtection="0"/>
    <xf numFmtId="0" fontId="49" fillId="17" borderId="0" applyNumberFormat="0" applyBorder="0" applyAlignment="0" applyProtection="0"/>
    <xf numFmtId="0" fontId="49" fillId="21" borderId="0" applyNumberFormat="0" applyBorder="0" applyAlignment="0" applyProtection="0"/>
    <xf numFmtId="0" fontId="49" fillId="25" borderId="0" applyNumberFormat="0" applyBorder="0" applyAlignment="0" applyProtection="0"/>
    <xf numFmtId="0" fontId="49" fillId="29" borderId="0" applyNumberFormat="0" applyBorder="0" applyAlignment="0" applyProtection="0"/>
    <xf numFmtId="0" fontId="59" fillId="0" borderId="9" applyNumberFormat="0" applyFill="0" applyAlignment="0" applyProtection="0"/>
    <xf numFmtId="0" fontId="52" fillId="7" borderId="10" applyNumberFormat="0" applyAlignment="0" applyProtection="0"/>
    <xf numFmtId="0" fontId="51" fillId="6" borderId="7" applyNumberFormat="0" applyAlignment="0" applyProtection="0"/>
    <xf numFmtId="0" fontId="50" fillId="3" borderId="0" applyNumberFormat="0" applyBorder="0" applyAlignment="0" applyProtection="0"/>
    <xf numFmtId="0" fontId="58" fillId="5" borderId="7" applyNumberFormat="0" applyAlignment="0" applyProtection="0"/>
    <xf numFmtId="0" fontId="62" fillId="0" borderId="12" applyNumberFormat="0" applyFill="0" applyAlignment="0" applyProtection="0"/>
    <xf numFmtId="0" fontId="43" fillId="0" borderId="0"/>
    <xf numFmtId="0" fontId="43" fillId="0" borderId="0"/>
    <xf numFmtId="0" fontId="40" fillId="0" borderId="0"/>
    <xf numFmtId="0" fontId="13" fillId="0" borderId="0"/>
    <xf numFmtId="0" fontId="19" fillId="0" borderId="0"/>
    <xf numFmtId="0" fontId="43" fillId="0" borderId="0"/>
    <xf numFmtId="0" fontId="13" fillId="0" borderId="0"/>
    <xf numFmtId="0" fontId="48" fillId="0" borderId="0"/>
    <xf numFmtId="0" fontId="43" fillId="0" borderId="0"/>
    <xf numFmtId="0" fontId="13" fillId="0" borderId="0"/>
    <xf numFmtId="0" fontId="19" fillId="0" borderId="0"/>
    <xf numFmtId="0" fontId="79" fillId="0" borderId="0"/>
    <xf numFmtId="0" fontId="44" fillId="33" borderId="0" applyNumberFormat="0" applyBorder="0" applyAlignment="0" applyProtection="0"/>
    <xf numFmtId="0" fontId="44" fillId="34" borderId="0" applyNumberFormat="0" applyBorder="0" applyAlignment="0" applyProtection="0"/>
    <xf numFmtId="0" fontId="44" fillId="35" borderId="0" applyNumberFormat="0" applyBorder="0" applyAlignment="0" applyProtection="0"/>
    <xf numFmtId="0" fontId="44" fillId="36" borderId="0" applyNumberFormat="0" applyBorder="0" applyAlignment="0" applyProtection="0"/>
    <xf numFmtId="0" fontId="44" fillId="37" borderId="0" applyNumberFormat="0" applyBorder="0" applyAlignment="0" applyProtection="0"/>
    <xf numFmtId="0" fontId="44" fillId="38" borderId="0" applyNumberFormat="0" applyBorder="0" applyAlignment="0" applyProtection="0"/>
    <xf numFmtId="0" fontId="44" fillId="39" borderId="0" applyNumberFormat="0" applyBorder="0" applyAlignment="0" applyProtection="0"/>
    <xf numFmtId="0" fontId="44" fillId="40" borderId="0" applyNumberFormat="0" applyBorder="0" applyAlignment="0" applyProtection="0"/>
    <xf numFmtId="0" fontId="44" fillId="41" borderId="0" applyNumberFormat="0" applyBorder="0" applyAlignment="0" applyProtection="0"/>
    <xf numFmtId="0" fontId="44" fillId="36" borderId="0" applyNumberFormat="0" applyBorder="0" applyAlignment="0" applyProtection="0"/>
    <xf numFmtId="0" fontId="44" fillId="39" borderId="0" applyNumberFormat="0" applyBorder="0" applyAlignment="0" applyProtection="0"/>
    <xf numFmtId="0" fontId="44" fillId="42" borderId="0" applyNumberFormat="0" applyBorder="0" applyAlignment="0" applyProtection="0"/>
    <xf numFmtId="0" fontId="65" fillId="43" borderId="0" applyNumberFormat="0" applyBorder="0" applyAlignment="0" applyProtection="0"/>
    <xf numFmtId="0" fontId="65" fillId="40" borderId="0" applyNumberFormat="0" applyBorder="0" applyAlignment="0" applyProtection="0"/>
    <xf numFmtId="0" fontId="65" fillId="41" borderId="0" applyNumberFormat="0" applyBorder="0" applyAlignment="0" applyProtection="0"/>
    <xf numFmtId="0" fontId="65" fillId="44" borderId="0" applyNumberFormat="0" applyBorder="0" applyAlignment="0" applyProtection="0"/>
    <xf numFmtId="0" fontId="65" fillId="45" borderId="0" applyNumberFormat="0" applyBorder="0" applyAlignment="0" applyProtection="0"/>
    <xf numFmtId="0" fontId="65" fillId="46" borderId="0" applyNumberFormat="0" applyBorder="0" applyAlignment="0" applyProtection="0"/>
    <xf numFmtId="0" fontId="65" fillId="50" borderId="0" applyNumberFormat="0" applyBorder="0" applyAlignment="0" applyProtection="0"/>
    <xf numFmtId="0" fontId="65" fillId="51" borderId="0" applyNumberFormat="0" applyBorder="0" applyAlignment="0" applyProtection="0"/>
    <xf numFmtId="0" fontId="65" fillId="52" borderId="0" applyNumberFormat="0" applyBorder="0" applyAlignment="0" applyProtection="0"/>
    <xf numFmtId="0" fontId="65" fillId="44" borderId="0" applyNumberFormat="0" applyBorder="0" applyAlignment="0" applyProtection="0"/>
    <xf numFmtId="0" fontId="65" fillId="45" borderId="0" applyNumberFormat="0" applyBorder="0" applyAlignment="0" applyProtection="0"/>
    <xf numFmtId="0" fontId="65" fillId="53" borderId="0" applyNumberFormat="0" applyBorder="0" applyAlignment="0" applyProtection="0"/>
    <xf numFmtId="0" fontId="76" fillId="34" borderId="0" applyNumberFormat="0" applyBorder="0" applyAlignment="0" applyProtection="0"/>
    <xf numFmtId="0" fontId="75" fillId="47" borderId="18" applyNumberFormat="0" applyAlignment="0" applyProtection="0"/>
    <xf numFmtId="0" fontId="74" fillId="54" borderId="17" applyNumberFormat="0" applyAlignment="0" applyProtection="0"/>
    <xf numFmtId="3" fontId="80" fillId="0" borderId="0" applyFont="0" applyFill="0" applyBorder="0" applyAlignment="0" applyProtection="0"/>
    <xf numFmtId="166" fontId="80" fillId="0" borderId="0" applyFont="0" applyFill="0" applyBorder="0" applyAlignment="0" applyProtection="0"/>
    <xf numFmtId="167" fontId="81" fillId="0" borderId="0">
      <protection locked="0"/>
    </xf>
    <xf numFmtId="168" fontId="78" fillId="0" borderId="0" applyFont="0" applyFill="0" applyBorder="0" applyAlignment="0" applyProtection="0"/>
    <xf numFmtId="169" fontId="78" fillId="0" borderId="0" applyFont="0" applyFill="0" applyBorder="0" applyAlignment="0" applyProtection="0"/>
    <xf numFmtId="0" fontId="72" fillId="0" borderId="0" applyNumberFormat="0" applyFill="0" applyBorder="0" applyAlignment="0" applyProtection="0"/>
    <xf numFmtId="170" fontId="81" fillId="0" borderId="0">
      <protection locked="0"/>
    </xf>
    <xf numFmtId="4" fontId="19" fillId="0" borderId="0" applyNumberFormat="0"/>
    <xf numFmtId="0" fontId="66" fillId="35" borderId="0" applyNumberFormat="0" applyBorder="0" applyAlignment="0" applyProtection="0"/>
    <xf numFmtId="0" fontId="82" fillId="0" borderId="0" applyNumberFormat="0" applyFill="0" applyBorder="0" applyAlignment="0" applyProtection="0"/>
    <xf numFmtId="0" fontId="83" fillId="0" borderId="0" applyNumberFormat="0" applyFill="0" applyBorder="0" applyAlignment="0" applyProtection="0"/>
    <xf numFmtId="0" fontId="69" fillId="0" borderId="14" applyNumberFormat="0" applyFill="0" applyAlignment="0" applyProtection="0"/>
    <xf numFmtId="0" fontId="69" fillId="0" borderId="0" applyNumberFormat="0" applyFill="0" applyBorder="0" applyAlignment="0" applyProtection="0"/>
    <xf numFmtId="171" fontId="84" fillId="0" borderId="0">
      <protection locked="0"/>
    </xf>
    <xf numFmtId="171" fontId="84" fillId="0" borderId="0">
      <protection locked="0"/>
    </xf>
    <xf numFmtId="0" fontId="85" fillId="0" borderId="0" applyNumberFormat="0" applyFill="0" applyBorder="0" applyAlignment="0" applyProtection="0">
      <alignment vertical="top"/>
      <protection locked="0"/>
    </xf>
    <xf numFmtId="0" fontId="77" fillId="38" borderId="18" applyNumberFormat="0" applyAlignment="0" applyProtection="0"/>
    <xf numFmtId="0" fontId="73" fillId="0" borderId="16" applyNumberFormat="0" applyFill="0" applyAlignment="0" applyProtection="0"/>
    <xf numFmtId="0" fontId="86" fillId="0" borderId="0"/>
    <xf numFmtId="0" fontId="44" fillId="0" borderId="0"/>
    <xf numFmtId="0" fontId="70" fillId="48" borderId="0" applyNumberFormat="0" applyBorder="0" applyAlignment="0" applyProtection="0"/>
    <xf numFmtId="0" fontId="44" fillId="0" borderId="0"/>
    <xf numFmtId="0" fontId="87" fillId="0" borderId="0" applyAlignment="0">
      <alignment vertical="top" wrapText="1"/>
      <protection locked="0"/>
    </xf>
    <xf numFmtId="0" fontId="19" fillId="0" borderId="0"/>
    <xf numFmtId="0" fontId="44" fillId="0" borderId="0"/>
    <xf numFmtId="0" fontId="44" fillId="0" borderId="0"/>
    <xf numFmtId="0" fontId="44" fillId="0" borderId="0"/>
    <xf numFmtId="0" fontId="40" fillId="0" borderId="0" applyNumberFormat="0"/>
    <xf numFmtId="0" fontId="19" fillId="49" borderId="15" applyNumberFormat="0" applyFont="0" applyAlignment="0" applyProtection="0"/>
    <xf numFmtId="0" fontId="67" fillId="47" borderId="13" applyNumberFormat="0" applyAlignment="0" applyProtection="0"/>
    <xf numFmtId="0" fontId="88" fillId="0" borderId="0"/>
    <xf numFmtId="0" fontId="89" fillId="0" borderId="0"/>
    <xf numFmtId="0" fontId="88" fillId="0" borderId="0"/>
    <xf numFmtId="0" fontId="68" fillId="0" borderId="0" applyNumberFormat="0" applyFill="0" applyBorder="0" applyAlignment="0" applyProtection="0"/>
    <xf numFmtId="171" fontId="81" fillId="0" borderId="19">
      <protection locked="0"/>
    </xf>
    <xf numFmtId="172" fontId="90" fillId="0" borderId="0" applyFont="0" applyFill="0" applyBorder="0" applyAlignment="0" applyProtection="0"/>
    <xf numFmtId="165" fontId="86" fillId="0" borderId="0" applyFont="0" applyFill="0" applyBorder="0" applyAlignment="0" applyProtection="0"/>
    <xf numFmtId="164" fontId="86" fillId="0" borderId="0" applyFont="0" applyFill="0" applyBorder="0" applyAlignment="0" applyProtection="0"/>
    <xf numFmtId="173" fontId="78" fillId="0" borderId="0" applyFont="0" applyFill="0" applyBorder="0" applyAlignment="0" applyProtection="0"/>
    <xf numFmtId="174" fontId="78" fillId="0" borderId="0" applyFont="0" applyFill="0" applyBorder="0" applyAlignment="0" applyProtection="0"/>
    <xf numFmtId="0" fontId="71" fillId="0" borderId="0" applyNumberFormat="0" applyFill="0" applyBorder="0" applyAlignment="0" applyProtection="0"/>
    <xf numFmtId="0" fontId="91" fillId="0" borderId="0"/>
    <xf numFmtId="0" fontId="12" fillId="0" borderId="0"/>
    <xf numFmtId="0" fontId="12" fillId="0" borderId="0"/>
    <xf numFmtId="0" fontId="12" fillId="0" borderId="0"/>
    <xf numFmtId="0" fontId="46" fillId="0" borderId="0"/>
    <xf numFmtId="4" fontId="93" fillId="0" borderId="0">
      <alignment horizontal="left" vertical="top"/>
      <protection locked="0"/>
    </xf>
    <xf numFmtId="4" fontId="92" fillId="0" borderId="0">
      <alignment vertical="top"/>
      <protection hidden="1"/>
    </xf>
    <xf numFmtId="4" fontId="93" fillId="0" borderId="0" applyProtection="0">
      <alignment horizontal="left"/>
      <protection locked="0"/>
    </xf>
    <xf numFmtId="4" fontId="94" fillId="55" borderId="0">
      <alignment horizontal="right"/>
      <protection locked="0"/>
    </xf>
    <xf numFmtId="0" fontId="94" fillId="56" borderId="0">
      <protection locked="0"/>
    </xf>
    <xf numFmtId="9" fontId="46" fillId="0" borderId="0" applyFont="0" applyFill="0" applyBorder="0" applyAlignment="0" applyProtection="0"/>
    <xf numFmtId="0" fontId="95" fillId="0" borderId="0"/>
    <xf numFmtId="165" fontId="46" fillId="0" borderId="0" applyFont="0" applyFill="0" applyBorder="0" applyAlignment="0" applyProtection="0"/>
    <xf numFmtId="164" fontId="46" fillId="0" borderId="0" applyFont="0" applyFill="0" applyBorder="0" applyAlignment="0" applyProtection="0"/>
    <xf numFmtId="164" fontId="46" fillId="0" borderId="0" applyFont="0" applyFill="0" applyBorder="0" applyAlignment="0" applyProtection="0"/>
    <xf numFmtId="164" fontId="46" fillId="0" borderId="0" applyFont="0" applyFill="0" applyBorder="0" applyAlignment="0" applyProtection="0"/>
    <xf numFmtId="164" fontId="46" fillId="0" borderId="0" applyFont="0" applyFill="0" applyBorder="0" applyAlignment="0" applyProtection="0"/>
    <xf numFmtId="164" fontId="46" fillId="0" borderId="0" applyFont="0" applyFill="0" applyBorder="0" applyAlignment="0" applyProtection="0"/>
    <xf numFmtId="164" fontId="46" fillId="0" borderId="0" applyFont="0" applyFill="0" applyBorder="0" applyAlignment="0" applyProtection="0"/>
    <xf numFmtId="164" fontId="46" fillId="0" borderId="0" applyFont="0" applyFill="0" applyBorder="0" applyAlignment="0" applyProtection="0"/>
    <xf numFmtId="164" fontId="46" fillId="0" borderId="0" applyFont="0" applyFill="0" applyBorder="0" applyAlignment="0" applyProtection="0"/>
    <xf numFmtId="164" fontId="46" fillId="0" borderId="0" applyFont="0" applyFill="0" applyBorder="0" applyAlignment="0" applyProtection="0"/>
    <xf numFmtId="164" fontId="46" fillId="0" borderId="0" applyFont="0" applyFill="0" applyBorder="0" applyAlignment="0" applyProtection="0"/>
    <xf numFmtId="0" fontId="96" fillId="0" borderId="0" applyNumberFormat="0" applyFill="0" applyBorder="0" applyAlignment="0" applyProtection="0">
      <alignment vertical="top"/>
      <protection locked="0"/>
    </xf>
    <xf numFmtId="0" fontId="38" fillId="0" borderId="0"/>
    <xf numFmtId="9" fontId="46"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0" fontId="19" fillId="0" borderId="0"/>
    <xf numFmtId="0" fontId="19" fillId="0" borderId="0"/>
    <xf numFmtId="0" fontId="38" fillId="0" borderId="0"/>
    <xf numFmtId="0" fontId="11" fillId="0" borderId="0"/>
    <xf numFmtId="0" fontId="11" fillId="0" borderId="0"/>
    <xf numFmtId="0" fontId="11" fillId="0" borderId="0"/>
    <xf numFmtId="0" fontId="11" fillId="0" borderId="0"/>
    <xf numFmtId="0" fontId="11" fillId="0" borderId="0"/>
    <xf numFmtId="0" fontId="97" fillId="0" borderId="0"/>
    <xf numFmtId="0" fontId="10" fillId="0" borderId="0"/>
    <xf numFmtId="0" fontId="98" fillId="0" borderId="0"/>
    <xf numFmtId="0" fontId="10" fillId="0" borderId="0"/>
    <xf numFmtId="0" fontId="10" fillId="0" borderId="0"/>
    <xf numFmtId="0" fontId="10" fillId="0" borderId="0"/>
    <xf numFmtId="0" fontId="10" fillId="0" borderId="0"/>
    <xf numFmtId="0" fontId="10" fillId="0" borderId="0"/>
    <xf numFmtId="0" fontId="43" fillId="0" borderId="0"/>
    <xf numFmtId="0" fontId="19" fillId="0" borderId="0"/>
    <xf numFmtId="0" fontId="38" fillId="0" borderId="0"/>
    <xf numFmtId="0" fontId="44" fillId="0" borderId="0"/>
    <xf numFmtId="0" fontId="3" fillId="0" borderId="0"/>
    <xf numFmtId="0" fontId="3" fillId="0" borderId="0"/>
    <xf numFmtId="0" fontId="3" fillId="0" borderId="0"/>
    <xf numFmtId="0" fontId="3" fillId="0" borderId="0"/>
    <xf numFmtId="0" fontId="3" fillId="0" borderId="0"/>
    <xf numFmtId="0" fontId="4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3" fillId="0" borderId="0"/>
    <xf numFmtId="0" fontId="3" fillId="0" borderId="0"/>
    <xf numFmtId="0" fontId="1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3" fillId="0" borderId="0"/>
    <xf numFmtId="0" fontId="3" fillId="0" borderId="0"/>
    <xf numFmtId="0" fontId="19" fillId="0" borderId="0"/>
    <xf numFmtId="0" fontId="3" fillId="0" borderId="0"/>
    <xf numFmtId="0" fontId="3" fillId="0" borderId="0"/>
    <xf numFmtId="0" fontId="3" fillId="0" borderId="0"/>
    <xf numFmtId="0" fontId="3" fillId="0" borderId="0"/>
    <xf numFmtId="0" fontId="3" fillId="0" borderId="0"/>
    <xf numFmtId="0" fontId="3" fillId="0" borderId="0"/>
  </cellStyleXfs>
  <cellXfs count="271">
    <xf numFmtId="0" fontId="0" fillId="0" borderId="0" xfId="0"/>
    <xf numFmtId="0" fontId="17" fillId="0" borderId="0" xfId="0" applyFont="1"/>
    <xf numFmtId="0" fontId="17" fillId="0" borderId="0" xfId="0" applyFont="1" applyAlignment="1">
      <alignment wrapText="1"/>
    </xf>
    <xf numFmtId="0" fontId="17" fillId="0" borderId="0" xfId="0" applyFont="1" applyAlignment="1">
      <alignment vertical="center"/>
    </xf>
    <xf numFmtId="0" fontId="18" fillId="0" borderId="0" xfId="0" applyFont="1" applyAlignment="1">
      <alignment horizontal="justify" vertical="center"/>
    </xf>
    <xf numFmtId="0" fontId="16" fillId="0" borderId="0" xfId="0" applyFont="1"/>
    <xf numFmtId="0" fontId="16" fillId="0" borderId="0" xfId="0" applyFont="1" applyAlignment="1">
      <alignment wrapText="1"/>
    </xf>
    <xf numFmtId="0" fontId="22" fillId="0" borderId="0" xfId="0" applyFont="1" applyAlignment="1">
      <alignment horizontal="justify" vertical="center"/>
    </xf>
    <xf numFmtId="0" fontId="22" fillId="0" borderId="0" xfId="0" applyFont="1"/>
    <xf numFmtId="0" fontId="16" fillId="0" borderId="0" xfId="0" applyFont="1" applyAlignment="1">
      <alignment horizontal="left" vertical="center" indent="1"/>
    </xf>
    <xf numFmtId="0" fontId="20" fillId="0" borderId="0" xfId="0" applyFont="1"/>
    <xf numFmtId="0" fontId="20" fillId="0" borderId="0" xfId="0" applyFont="1" applyAlignment="1">
      <alignment vertical="center"/>
    </xf>
    <xf numFmtId="0" fontId="20" fillId="0" borderId="0" xfId="0" applyFont="1" applyAlignment="1">
      <alignment horizontal="left" vertical="center" indent="1"/>
    </xf>
    <xf numFmtId="0" fontId="20" fillId="0" borderId="0" xfId="0" applyFont="1" applyAlignment="1">
      <alignment horizontal="justify" vertical="center"/>
    </xf>
    <xf numFmtId="0" fontId="21" fillId="0" borderId="0" xfId="0" applyFont="1"/>
    <xf numFmtId="0" fontId="21" fillId="0" borderId="0" xfId="0" applyFont="1" applyAlignment="1">
      <alignment vertical="center"/>
    </xf>
    <xf numFmtId="0" fontId="21" fillId="0" borderId="0" xfId="0" applyFont="1" applyAlignment="1">
      <alignment horizontal="left" vertical="center" indent="1"/>
    </xf>
    <xf numFmtId="0" fontId="21" fillId="0" borderId="0" xfId="0" applyFont="1" applyAlignment="1">
      <alignment horizontal="justify" vertical="center"/>
    </xf>
    <xf numFmtId="0" fontId="21" fillId="0" borderId="0" xfId="0" applyFont="1" applyAlignment="1">
      <alignment wrapText="1"/>
    </xf>
    <xf numFmtId="0" fontId="23" fillId="0" borderId="1" xfId="0" applyFont="1" applyBorder="1"/>
    <xf numFmtId="0" fontId="23" fillId="0" borderId="0" xfId="0" applyFont="1"/>
    <xf numFmtId="0" fontId="25" fillId="0" borderId="1" xfId="0" applyFont="1" applyBorder="1" applyAlignment="1">
      <alignment horizontal="center"/>
    </xf>
    <xf numFmtId="0" fontId="23" fillId="0" borderId="0" xfId="0" applyFont="1" applyAlignment="1">
      <alignment wrapText="1"/>
    </xf>
    <xf numFmtId="1" fontId="26" fillId="0" borderId="0" xfId="1" applyNumberFormat="1" applyFont="1" applyAlignment="1">
      <alignment horizontal="center" vertical="top"/>
    </xf>
    <xf numFmtId="0" fontId="29" fillId="0" borderId="0" xfId="0" applyFont="1"/>
    <xf numFmtId="4" fontId="29" fillId="0" borderId="0" xfId="0" applyNumberFormat="1" applyFont="1" applyAlignment="1">
      <alignment horizontal="right"/>
    </xf>
    <xf numFmtId="0" fontId="29" fillId="0" borderId="0" xfId="0" applyFont="1" applyAlignment="1">
      <alignment wrapText="1"/>
    </xf>
    <xf numFmtId="0" fontId="29" fillId="0" borderId="0" xfId="0" applyFont="1" applyAlignment="1">
      <alignment horizontal="center"/>
    </xf>
    <xf numFmtId="0" fontId="23" fillId="0" borderId="0" xfId="0" applyFont="1" applyAlignment="1">
      <alignment horizontal="right"/>
    </xf>
    <xf numFmtId="0" fontId="23" fillId="0" borderId="2" xfId="0" applyFont="1" applyBorder="1"/>
    <xf numFmtId="0" fontId="23" fillId="0" borderId="2" xfId="0" applyFont="1" applyBorder="1" applyAlignment="1">
      <alignment wrapText="1"/>
    </xf>
    <xf numFmtId="0" fontId="23" fillId="0" borderId="0" xfId="0" applyFont="1" applyAlignment="1">
      <alignment horizontal="justify" vertical="center"/>
    </xf>
    <xf numFmtId="0" fontId="23" fillId="0" borderId="0" xfId="0" applyFont="1" applyAlignment="1">
      <alignment horizontal="center" vertical="top"/>
    </xf>
    <xf numFmtId="0" fontId="23" fillId="0" borderId="0" xfId="0" applyFont="1" applyAlignment="1">
      <alignment horizontal="left" vertical="top"/>
    </xf>
    <xf numFmtId="49" fontId="29" fillId="0" borderId="0" xfId="0" applyNumberFormat="1" applyFont="1"/>
    <xf numFmtId="0" fontId="29" fillId="0" borderId="0" xfId="0" applyFont="1" applyAlignment="1">
      <alignment horizontal="right"/>
    </xf>
    <xf numFmtId="0" fontId="24" fillId="0" borderId="0" xfId="0" applyFont="1" applyAlignment="1">
      <alignment horizontal="center"/>
    </xf>
    <xf numFmtId="0" fontId="31" fillId="0" borderId="0" xfId="0" applyFont="1"/>
    <xf numFmtId="3" fontId="18" fillId="0" borderId="0" xfId="0" applyNumberFormat="1" applyFont="1" applyAlignment="1">
      <alignment horizontal="justify" vertical="center"/>
    </xf>
    <xf numFmtId="0" fontId="34" fillId="0" borderId="0" xfId="0" applyFont="1"/>
    <xf numFmtId="0" fontId="35" fillId="0" borderId="0" xfId="0" applyFont="1"/>
    <xf numFmtId="0" fontId="32" fillId="0" borderId="0" xfId="0" applyFont="1"/>
    <xf numFmtId="0" fontId="23" fillId="0" borderId="0" xfId="0" quotePrefix="1" applyFont="1" applyAlignment="1">
      <alignment wrapText="1"/>
    </xf>
    <xf numFmtId="0" fontId="36" fillId="0" borderId="0" xfId="0" applyFont="1"/>
    <xf numFmtId="0" fontId="32" fillId="0" borderId="0" xfId="0" applyFont="1" applyAlignment="1">
      <alignment wrapText="1"/>
    </xf>
    <xf numFmtId="0" fontId="36" fillId="0" borderId="0" xfId="0" applyFont="1" applyAlignment="1">
      <alignment wrapText="1"/>
    </xf>
    <xf numFmtId="0" fontId="36" fillId="0" borderId="0" xfId="0" applyFont="1" applyAlignment="1">
      <alignment horizontal="center"/>
    </xf>
    <xf numFmtId="0" fontId="36" fillId="0" borderId="0" xfId="0" applyFont="1" applyAlignment="1">
      <alignment horizontal="left" wrapText="1" indent="1"/>
    </xf>
    <xf numFmtId="0" fontId="36" fillId="0" borderId="3" xfId="0" applyFont="1" applyBorder="1"/>
    <xf numFmtId="0" fontId="36" fillId="0" borderId="3" xfId="0" applyFont="1" applyBorder="1" applyAlignment="1">
      <alignment wrapText="1"/>
    </xf>
    <xf numFmtId="4" fontId="25" fillId="0" borderId="1" xfId="0" applyNumberFormat="1" applyFont="1" applyBorder="1" applyAlignment="1">
      <alignment horizontal="center"/>
    </xf>
    <xf numFmtId="4" fontId="36" fillId="0" borderId="0" xfId="0" applyNumberFormat="1" applyFont="1"/>
    <xf numFmtId="4" fontId="36" fillId="0" borderId="3" xfId="0" applyNumberFormat="1" applyFont="1" applyBorder="1"/>
    <xf numFmtId="0" fontId="16" fillId="0" borderId="0" xfId="0" applyFont="1" applyAlignment="1">
      <alignment horizontal="justify" vertical="center"/>
    </xf>
    <xf numFmtId="0" fontId="37" fillId="0" borderId="0" xfId="0" applyFont="1"/>
    <xf numFmtId="0" fontId="23" fillId="0" borderId="0" xfId="2" applyFont="1"/>
    <xf numFmtId="0" fontId="18" fillId="0" borderId="0" xfId="2" applyFont="1" applyAlignment="1">
      <alignment horizontal="justify" vertical="center"/>
    </xf>
    <xf numFmtId="0" fontId="16" fillId="0" borderId="0" xfId="2" applyFont="1"/>
    <xf numFmtId="0" fontId="23" fillId="0" borderId="0" xfId="2" applyFont="1" applyAlignment="1">
      <alignment wrapText="1"/>
    </xf>
    <xf numFmtId="49" fontId="15" fillId="0" borderId="0" xfId="0" applyNumberFormat="1" applyFont="1"/>
    <xf numFmtId="0" fontId="36" fillId="0" borderId="0" xfId="0" applyFont="1" applyAlignment="1">
      <alignment horizontal="right" wrapText="1"/>
    </xf>
    <xf numFmtId="0" fontId="14" fillId="0" borderId="0" xfId="0" applyFont="1"/>
    <xf numFmtId="0" fontId="14" fillId="0" borderId="0" xfId="0" applyFont="1" applyAlignment="1">
      <alignment horizontal="left" indent="1"/>
    </xf>
    <xf numFmtId="4" fontId="14" fillId="0" borderId="0" xfId="0" applyNumberFormat="1" applyFont="1"/>
    <xf numFmtId="49" fontId="14" fillId="0" borderId="0" xfId="0" applyNumberFormat="1" applyFont="1"/>
    <xf numFmtId="0" fontId="14" fillId="0" borderId="0" xfId="0" applyFont="1" applyAlignment="1">
      <alignment horizontal="left" vertical="center" indent="1"/>
    </xf>
    <xf numFmtId="49" fontId="14" fillId="0" borderId="0" xfId="0" applyNumberFormat="1" applyFont="1" applyAlignment="1">
      <alignment horizontal="left" indent="1"/>
    </xf>
    <xf numFmtId="0" fontId="14" fillId="0" borderId="0" xfId="0" applyFont="1" applyAlignment="1">
      <alignment vertical="center"/>
    </xf>
    <xf numFmtId="0" fontId="14" fillId="0" borderId="0" xfId="0" applyFont="1" applyAlignment="1">
      <alignment horizontal="right"/>
    </xf>
    <xf numFmtId="0" fontId="14" fillId="0" borderId="0" xfId="0" applyFont="1" applyAlignment="1">
      <alignment horizontal="center"/>
    </xf>
    <xf numFmtId="4" fontId="14" fillId="0" borderId="0" xfId="0" applyNumberFormat="1" applyFont="1" applyAlignment="1">
      <alignment horizontal="right"/>
    </xf>
    <xf numFmtId="0" fontId="30" fillId="0" borderId="0" xfId="0" applyFont="1" applyAlignment="1">
      <alignment horizontal="center" vertical="top"/>
    </xf>
    <xf numFmtId="0" fontId="13" fillId="0" borderId="0" xfId="0" applyFont="1" applyAlignment="1">
      <alignment wrapText="1"/>
    </xf>
    <xf numFmtId="0" fontId="13" fillId="0" borderId="0" xfId="0" applyFont="1"/>
    <xf numFmtId="0" fontId="39" fillId="0" borderId="0" xfId="0" applyFont="1" applyAlignment="1">
      <alignment horizontal="justify" vertical="center"/>
    </xf>
    <xf numFmtId="0" fontId="24" fillId="0" borderId="0" xfId="142" applyFont="1" applyAlignment="1">
      <alignment vertical="center"/>
    </xf>
    <xf numFmtId="0" fontId="23" fillId="0" borderId="1" xfId="0" applyFont="1" applyBorder="1" applyAlignment="1">
      <alignment horizontal="center"/>
    </xf>
    <xf numFmtId="0" fontId="32" fillId="0" borderId="0" xfId="0" applyFont="1" applyAlignment="1">
      <alignment horizontal="right"/>
    </xf>
    <xf numFmtId="4" fontId="23" fillId="0" borderId="0" xfId="0" applyNumberFormat="1" applyFont="1" applyAlignment="1">
      <alignment horizontal="right"/>
    </xf>
    <xf numFmtId="0" fontId="23" fillId="0" borderId="0" xfId="0" applyFont="1" applyAlignment="1">
      <alignment horizontal="right" vertical="center"/>
    </xf>
    <xf numFmtId="0" fontId="23" fillId="0" borderId="0" xfId="0" applyFont="1" applyAlignment="1">
      <alignment horizontal="left" indent="1"/>
    </xf>
    <xf numFmtId="0" fontId="23" fillId="0" borderId="0" xfId="0" applyFont="1" applyAlignment="1">
      <alignment vertical="center"/>
    </xf>
    <xf numFmtId="0" fontId="30" fillId="0" borderId="0" xfId="0" applyFont="1" applyAlignment="1">
      <alignment horizontal="right"/>
    </xf>
    <xf numFmtId="0" fontId="30" fillId="0" borderId="0" xfId="0" applyFont="1"/>
    <xf numFmtId="0" fontId="12" fillId="0" borderId="0" xfId="0" applyFont="1" applyAlignment="1">
      <alignment horizontal="right"/>
    </xf>
    <xf numFmtId="0" fontId="12" fillId="0" borderId="0" xfId="0" applyFont="1" applyAlignment="1">
      <alignment horizontal="left" indent="1"/>
    </xf>
    <xf numFmtId="0" fontId="23" fillId="0" borderId="0" xfId="0" applyFont="1" applyAlignment="1">
      <alignment vertical="top" wrapText="1"/>
    </xf>
    <xf numFmtId="49" fontId="30" fillId="0" borderId="0" xfId="144" applyNumberFormat="1" applyFont="1" applyAlignment="1">
      <alignment wrapText="1"/>
    </xf>
    <xf numFmtId="0" fontId="14" fillId="0" borderId="0" xfId="0" applyFont="1" applyAlignment="1">
      <alignment horizontal="left" vertical="top" wrapText="1"/>
    </xf>
    <xf numFmtId="0" fontId="14" fillId="0" borderId="0" xfId="0" applyFont="1" applyAlignment="1">
      <alignment vertical="top" wrapText="1"/>
    </xf>
    <xf numFmtId="49" fontId="30" fillId="0" borderId="0" xfId="0" applyNumberFormat="1" applyFont="1" applyAlignment="1">
      <alignment horizontal="left" wrapText="1"/>
    </xf>
    <xf numFmtId="49" fontId="11" fillId="0" borderId="0" xfId="0" applyNumberFormat="1" applyFont="1" applyAlignment="1">
      <alignment horizontal="left"/>
    </xf>
    <xf numFmtId="0" fontId="11" fillId="0" borderId="0" xfId="0" applyFont="1" applyAlignment="1">
      <alignment horizontal="left" vertical="top"/>
    </xf>
    <xf numFmtId="0" fontId="11" fillId="0" borderId="0" xfId="0" applyFont="1" applyAlignment="1">
      <alignment horizontal="left" vertical="center" indent="1"/>
    </xf>
    <xf numFmtId="0" fontId="11" fillId="0" borderId="0" xfId="0" applyFont="1" applyAlignment="1">
      <alignment horizontal="right"/>
    </xf>
    <xf numFmtId="4" fontId="11" fillId="0" borderId="0" xfId="0" applyNumberFormat="1" applyFont="1"/>
    <xf numFmtId="0" fontId="30" fillId="0" borderId="0" xfId="0" applyFont="1" applyAlignment="1">
      <alignment horizontal="left" vertical="top"/>
    </xf>
    <xf numFmtId="4" fontId="11" fillId="0" borderId="0" xfId="0" applyNumberFormat="1" applyFont="1" applyAlignment="1">
      <alignment horizontal="right"/>
    </xf>
    <xf numFmtId="0" fontId="28" fillId="0" borderId="0" xfId="0" applyFont="1"/>
    <xf numFmtId="0" fontId="28" fillId="0" borderId="0" xfId="0" applyFont="1" applyAlignment="1">
      <alignment horizontal="right"/>
    </xf>
    <xf numFmtId="49" fontId="30" fillId="0" borderId="0" xfId="0" applyNumberFormat="1" applyFont="1" applyAlignment="1">
      <alignment wrapText="1"/>
    </xf>
    <xf numFmtId="49" fontId="41" fillId="0" borderId="0" xfId="0" applyNumberFormat="1" applyFont="1" applyAlignment="1">
      <alignment wrapText="1"/>
    </xf>
    <xf numFmtId="0" fontId="99" fillId="0" borderId="0" xfId="181" applyFont="1"/>
    <xf numFmtId="0" fontId="23" fillId="0" borderId="0" xfId="2" applyFont="1" applyAlignment="1">
      <alignment horizontal="left" indent="1"/>
    </xf>
    <xf numFmtId="0" fontId="23" fillId="0" borderId="0" xfId="0" applyFont="1" applyAlignment="1">
      <alignment horizontal="left" vertical="top" wrapText="1"/>
    </xf>
    <xf numFmtId="0" fontId="36" fillId="0" borderId="1" xfId="0" applyFont="1" applyBorder="1" applyAlignment="1">
      <alignment horizontal="center"/>
    </xf>
    <xf numFmtId="0" fontId="36" fillId="0" borderId="1" xfId="0" applyFont="1" applyBorder="1" applyAlignment="1">
      <alignment horizontal="left" wrapText="1" indent="1"/>
    </xf>
    <xf numFmtId="0" fontId="36" fillId="0" borderId="1" xfId="0" applyFont="1" applyBorder="1"/>
    <xf numFmtId="4" fontId="36" fillId="0" borderId="1" xfId="0" applyNumberFormat="1" applyFont="1" applyBorder="1"/>
    <xf numFmtId="49" fontId="26" fillId="0" borderId="0" xfId="0" applyNumberFormat="1" applyFont="1" applyAlignment="1">
      <alignment wrapText="1"/>
    </xf>
    <xf numFmtId="0" fontId="45" fillId="0" borderId="0" xfId="0" applyFont="1" applyAlignment="1">
      <alignment horizontal="center" vertical="top"/>
    </xf>
    <xf numFmtId="0" fontId="33" fillId="0" borderId="0" xfId="0" applyFont="1" applyAlignment="1">
      <alignment vertical="top"/>
    </xf>
    <xf numFmtId="0" fontId="45" fillId="0" borderId="0" xfId="0" applyFont="1" applyAlignment="1">
      <alignment vertical="top"/>
    </xf>
    <xf numFmtId="4" fontId="28" fillId="0" borderId="0" xfId="0" applyNumberFormat="1" applyFont="1"/>
    <xf numFmtId="0" fontId="30" fillId="0" borderId="0" xfId="9" applyFont="1" applyAlignment="1">
      <alignment horizontal="left" vertical="top" wrapText="1"/>
    </xf>
    <xf numFmtId="0" fontId="30" fillId="0" borderId="0" xfId="16" applyFont="1" applyAlignment="1">
      <alignment vertical="top"/>
    </xf>
    <xf numFmtId="0" fontId="30" fillId="0" borderId="0" xfId="3" applyFont="1"/>
    <xf numFmtId="0" fontId="30" fillId="0" borderId="0" xfId="16" applyFont="1" applyAlignment="1">
      <alignment horizontal="justify" vertical="top" wrapText="1"/>
    </xf>
    <xf numFmtId="0" fontId="10" fillId="0" borderId="0" xfId="0" applyFont="1" applyAlignment="1">
      <alignment horizontal="left" vertical="top" wrapText="1"/>
    </xf>
    <xf numFmtId="0" fontId="10" fillId="0" borderId="0" xfId="0" applyFont="1" applyAlignment="1">
      <alignment horizontal="left" vertical="top"/>
    </xf>
    <xf numFmtId="4" fontId="30" fillId="0" borderId="0" xfId="0" applyNumberFormat="1" applyFont="1"/>
    <xf numFmtId="0" fontId="36" fillId="0" borderId="0" xfId="0" quotePrefix="1" applyFont="1" applyAlignment="1">
      <alignment wrapText="1"/>
    </xf>
    <xf numFmtId="4" fontId="23" fillId="0" borderId="0" xfId="0" applyNumberFormat="1" applyFont="1"/>
    <xf numFmtId="0" fontId="10" fillId="0" borderId="0" xfId="0" applyFont="1" applyAlignment="1">
      <alignment wrapText="1"/>
    </xf>
    <xf numFmtId="0" fontId="10" fillId="0" borderId="0" xfId="0" applyFont="1" applyAlignment="1">
      <alignment vertical="top" wrapText="1"/>
    </xf>
    <xf numFmtId="0" fontId="42" fillId="0" borderId="0" xfId="0" applyFont="1" applyAlignment="1">
      <alignment horizontal="justify" vertical="center"/>
    </xf>
    <xf numFmtId="0" fontId="30" fillId="0" borderId="0" xfId="0" applyFont="1" applyAlignment="1">
      <alignment vertical="top" wrapText="1"/>
    </xf>
    <xf numFmtId="0" fontId="30" fillId="0" borderId="0" xfId="0" applyFont="1" applyAlignment="1">
      <alignment vertical="top"/>
    </xf>
    <xf numFmtId="0" fontId="9" fillId="0" borderId="0" xfId="0" applyFont="1" applyAlignment="1">
      <alignment wrapText="1"/>
    </xf>
    <xf numFmtId="4" fontId="9" fillId="0" borderId="0" xfId="0" applyNumberFormat="1" applyFont="1"/>
    <xf numFmtId="0" fontId="31" fillId="0" borderId="0" xfId="0" applyFont="1" applyAlignment="1">
      <alignment wrapText="1"/>
    </xf>
    <xf numFmtId="0" fontId="9" fillId="0" borderId="0" xfId="0" applyFont="1"/>
    <xf numFmtId="0" fontId="9" fillId="0" borderId="0" xfId="0" applyFont="1" applyAlignment="1">
      <alignment horizontal="left" vertical="center" indent="1"/>
    </xf>
    <xf numFmtId="3" fontId="9" fillId="0" borderId="0" xfId="0" applyNumberFormat="1" applyFont="1" applyAlignment="1">
      <alignment vertical="center"/>
    </xf>
    <xf numFmtId="0" fontId="24" fillId="0" borderId="1" xfId="0" applyFont="1" applyBorder="1" applyAlignment="1">
      <alignment horizontal="center" wrapText="1"/>
    </xf>
    <xf numFmtId="49" fontId="30" fillId="0" borderId="0" xfId="0" applyNumberFormat="1" applyFont="1" applyAlignment="1">
      <alignment horizontal="left" vertical="top" wrapText="1"/>
    </xf>
    <xf numFmtId="0" fontId="16" fillId="0" borderId="0" xfId="0" applyFont="1" applyAlignment="1">
      <alignment vertical="top" wrapText="1"/>
    </xf>
    <xf numFmtId="0" fontId="101" fillId="0" borderId="0" xfId="0" applyFont="1" applyAlignment="1">
      <alignment wrapText="1"/>
    </xf>
    <xf numFmtId="0" fontId="30" fillId="0" borderId="0" xfId="0" applyFont="1" applyAlignment="1">
      <alignment wrapText="1"/>
    </xf>
    <xf numFmtId="0" fontId="8" fillId="0" borderId="0" xfId="0" quotePrefix="1" applyFont="1" applyAlignment="1">
      <alignment horizontal="center" vertical="top"/>
    </xf>
    <xf numFmtId="0" fontId="8" fillId="0" borderId="0" xfId="0" applyFont="1" applyAlignment="1">
      <alignment vertical="top" wrapText="1"/>
    </xf>
    <xf numFmtId="0" fontId="8" fillId="0" borderId="0" xfId="0" applyFont="1"/>
    <xf numFmtId="0" fontId="8" fillId="0" borderId="0" xfId="0" applyFont="1" applyAlignment="1">
      <alignment horizontal="left" indent="1"/>
    </xf>
    <xf numFmtId="4" fontId="8" fillId="0" borderId="0" xfId="0" applyNumberFormat="1" applyFont="1"/>
    <xf numFmtId="3" fontId="8" fillId="0" borderId="0" xfId="0" applyNumberFormat="1" applyFont="1"/>
    <xf numFmtId="0" fontId="8" fillId="0" borderId="0" xfId="0" applyFont="1" applyAlignment="1">
      <alignment vertical="top"/>
    </xf>
    <xf numFmtId="0" fontId="8" fillId="0" borderId="0" xfId="0" applyFont="1" applyAlignment="1">
      <alignment wrapText="1"/>
    </xf>
    <xf numFmtId="0" fontId="8" fillId="0" borderId="0" xfId="0" applyFont="1" applyAlignment="1">
      <alignment horizontal="left" vertical="top" wrapText="1"/>
    </xf>
    <xf numFmtId="0" fontId="24" fillId="0" borderId="0" xfId="0" applyFont="1" applyAlignment="1">
      <alignment wrapText="1"/>
    </xf>
    <xf numFmtId="0" fontId="102" fillId="0" borderId="0" xfId="0" quotePrefix="1" applyFont="1"/>
    <xf numFmtId="0" fontId="8" fillId="0" borderId="0" xfId="0" applyFont="1" applyAlignment="1">
      <alignment horizontal="right" vertical="top" wrapText="1"/>
    </xf>
    <xf numFmtId="49" fontId="99" fillId="0" borderId="0" xfId="0" applyNumberFormat="1" applyFont="1" applyAlignment="1">
      <alignment horizontal="left" vertical="top"/>
    </xf>
    <xf numFmtId="49" fontId="99" fillId="0" borderId="0" xfId="0" applyNumberFormat="1" applyFont="1" applyAlignment="1">
      <alignment vertical="top" wrapText="1"/>
    </xf>
    <xf numFmtId="0" fontId="8" fillId="0" borderId="0" xfId="0" applyFont="1" applyAlignment="1">
      <alignment horizontal="left" vertical="center" indent="1"/>
    </xf>
    <xf numFmtId="16" fontId="24" fillId="0" borderId="0" xfId="0" quotePrefix="1" applyNumberFormat="1" applyFont="1" applyAlignment="1">
      <alignment horizontal="center"/>
    </xf>
    <xf numFmtId="0" fontId="8" fillId="0" borderId="0" xfId="0" applyFont="1" applyAlignment="1">
      <alignment vertical="center"/>
    </xf>
    <xf numFmtId="0" fontId="104" fillId="0" borderId="0" xfId="0" applyFont="1" applyAlignment="1">
      <alignment horizontal="left" vertical="top" wrapText="1"/>
    </xf>
    <xf numFmtId="0" fontId="26" fillId="0" borderId="0" xfId="0" applyFont="1" applyAlignment="1">
      <alignment wrapText="1"/>
    </xf>
    <xf numFmtId="0" fontId="104" fillId="0" borderId="0" xfId="0" applyFont="1" applyAlignment="1">
      <alignment wrapText="1"/>
    </xf>
    <xf numFmtId="0" fontId="30" fillId="0" borderId="0" xfId="0" applyFont="1" applyAlignment="1">
      <alignment horizontal="left" vertical="top" wrapText="1"/>
    </xf>
    <xf numFmtId="0" fontId="31" fillId="0" borderId="0" xfId="0" applyFont="1" applyAlignment="1">
      <alignment horizontal="left" vertical="top"/>
    </xf>
    <xf numFmtId="0" fontId="8" fillId="0" borderId="0" xfId="0" applyFont="1" applyAlignment="1">
      <alignment horizontal="left"/>
    </xf>
    <xf numFmtId="0" fontId="24" fillId="0" borderId="1" xfId="0" applyFont="1" applyBorder="1" applyAlignment="1">
      <alignment wrapText="1"/>
    </xf>
    <xf numFmtId="0" fontId="99" fillId="0" borderId="0" xfId="3" applyFont="1"/>
    <xf numFmtId="0" fontId="7" fillId="0" borderId="0" xfId="0" applyFont="1" applyAlignment="1">
      <alignment vertical="top" wrapText="1"/>
    </xf>
    <xf numFmtId="0" fontId="99" fillId="0" borderId="0" xfId="0" applyFont="1" applyAlignment="1">
      <alignment horizontal="left" vertical="top"/>
    </xf>
    <xf numFmtId="0" fontId="7" fillId="0" borderId="0" xfId="0" applyFont="1" applyAlignment="1">
      <alignment horizontal="left" vertical="top" wrapText="1"/>
    </xf>
    <xf numFmtId="0" fontId="26" fillId="0" borderId="0" xfId="11" applyFont="1" applyAlignment="1">
      <alignment vertical="top" wrapText="1"/>
    </xf>
    <xf numFmtId="0" fontId="30" fillId="0" borderId="0" xfId="11" applyFont="1" applyAlignment="1">
      <alignment wrapText="1"/>
    </xf>
    <xf numFmtId="0" fontId="30" fillId="0" borderId="0" xfId="11" applyFont="1" applyAlignment="1">
      <alignment vertical="top" wrapText="1"/>
    </xf>
    <xf numFmtId="49" fontId="26" fillId="0" borderId="0" xfId="11" applyNumberFormat="1" applyFont="1" applyAlignment="1">
      <alignment horizontal="right" vertical="top" wrapText="1"/>
    </xf>
    <xf numFmtId="0" fontId="100" fillId="0" borderId="0" xfId="11" applyFont="1" applyAlignment="1">
      <alignment vertical="top" wrapText="1"/>
    </xf>
    <xf numFmtId="49" fontId="26" fillId="0" borderId="0" xfId="172" applyNumberFormat="1" applyFont="1" applyAlignment="1">
      <alignment horizontal="right" vertical="top" wrapText="1"/>
    </xf>
    <xf numFmtId="0" fontId="30" fillId="0" borderId="0" xfId="172" applyFont="1" applyAlignment="1" applyProtection="1">
      <alignment horizontal="right" wrapText="1"/>
      <protection locked="0"/>
    </xf>
    <xf numFmtId="0" fontId="30" fillId="0" borderId="0" xfId="172" applyFont="1" applyAlignment="1">
      <alignment wrapText="1"/>
    </xf>
    <xf numFmtId="0" fontId="26" fillId="0" borderId="0" xfId="0" applyFont="1"/>
    <xf numFmtId="0" fontId="30" fillId="0" borderId="0" xfId="188" applyFont="1" applyAlignment="1">
      <alignment horizontal="justify" vertical="top"/>
    </xf>
    <xf numFmtId="0" fontId="27" fillId="0" borderId="0" xfId="9" applyFont="1"/>
    <xf numFmtId="0" fontId="30" fillId="0" borderId="0" xfId="9" applyFont="1" applyAlignment="1">
      <alignment horizontal="right"/>
    </xf>
    <xf numFmtId="0" fontId="30" fillId="0" borderId="0" xfId="188" applyFont="1" applyAlignment="1">
      <alignment horizontal="justify" vertical="top" wrapText="1"/>
    </xf>
    <xf numFmtId="0" fontId="7" fillId="0" borderId="0" xfId="0" applyFont="1" applyAlignment="1">
      <alignment horizontal="left" indent="1"/>
    </xf>
    <xf numFmtId="0" fontId="30" fillId="0" borderId="0" xfId="179" applyFont="1" applyAlignment="1">
      <alignment horizontal="center"/>
    </xf>
    <xf numFmtId="49" fontId="30" fillId="0" borderId="0" xfId="5" quotePrefix="1" applyNumberFormat="1" applyFont="1" applyAlignment="1">
      <alignment horizontal="justify" vertical="top" wrapText="1"/>
    </xf>
    <xf numFmtId="175" fontId="30" fillId="0" borderId="0" xfId="0" applyNumberFormat="1" applyFont="1" applyAlignment="1">
      <alignment horizontal="center" vertical="top"/>
    </xf>
    <xf numFmtId="49" fontId="33" fillId="0" borderId="0" xfId="0" applyNumberFormat="1" applyFont="1" applyAlignment="1">
      <alignment horizontal="center" vertical="top"/>
    </xf>
    <xf numFmtId="0" fontId="33" fillId="0" borderId="0" xfId="0" applyFont="1" applyAlignment="1">
      <alignment horizontal="center" vertical="top"/>
    </xf>
    <xf numFmtId="175" fontId="33" fillId="0" borderId="0" xfId="0" applyNumberFormat="1" applyFont="1" applyAlignment="1">
      <alignment horizontal="center" vertical="top"/>
    </xf>
    <xf numFmtId="4" fontId="30" fillId="0" borderId="0" xfId="189" applyNumberFormat="1" applyFont="1" applyAlignment="1">
      <alignment vertical="top" wrapText="1"/>
    </xf>
    <xf numFmtId="0" fontId="33" fillId="0" borderId="0" xfId="0" applyFont="1" applyAlignment="1">
      <alignment vertical="top" wrapText="1"/>
    </xf>
    <xf numFmtId="49" fontId="30" fillId="0" borderId="0" xfId="0" applyNumberFormat="1" applyFont="1" applyAlignment="1">
      <alignment horizontal="center" vertical="top"/>
    </xf>
    <xf numFmtId="0" fontId="41" fillId="0" borderId="0" xfId="0" applyFont="1" applyAlignment="1">
      <alignment vertical="top" wrapText="1"/>
    </xf>
    <xf numFmtId="0" fontId="30" fillId="0" borderId="0" xfId="179" applyFont="1" applyAlignment="1">
      <alignment horizontal="left" vertical="top" wrapText="1"/>
    </xf>
    <xf numFmtId="1" fontId="30" fillId="0" borderId="0" xfId="0" applyNumberFormat="1" applyFont="1" applyAlignment="1">
      <alignment horizontal="left" vertical="top"/>
    </xf>
    <xf numFmtId="49" fontId="30" fillId="0" borderId="0" xfId="0" applyNumberFormat="1" applyFont="1"/>
    <xf numFmtId="49" fontId="23" fillId="0" borderId="0" xfId="0" applyNumberFormat="1" applyFont="1"/>
    <xf numFmtId="0" fontId="32" fillId="0" borderId="0" xfId="0" applyFont="1" applyAlignment="1">
      <alignment horizontal="left" vertical="top"/>
    </xf>
    <xf numFmtId="49" fontId="14" fillId="0" borderId="0" xfId="0" applyNumberFormat="1" applyFont="1" applyAlignment="1">
      <alignment horizontal="left" vertical="top"/>
    </xf>
    <xf numFmtId="0" fontId="106" fillId="0" borderId="0" xfId="0" applyFont="1" applyAlignment="1">
      <alignment horizontal="left" vertical="top"/>
    </xf>
    <xf numFmtId="0" fontId="23" fillId="0" borderId="2" xfId="0" applyFont="1" applyBorder="1" applyAlignment="1">
      <alignment horizontal="left" vertical="top" wrapText="1"/>
    </xf>
    <xf numFmtId="0" fontId="37" fillId="0" borderId="0" xfId="0" applyFont="1" applyAlignment="1">
      <alignment horizontal="left" vertical="top"/>
    </xf>
    <xf numFmtId="0" fontId="24" fillId="0" borderId="0" xfId="0" applyFont="1" applyAlignment="1">
      <alignment vertical="center"/>
    </xf>
    <xf numFmtId="0" fontId="6" fillId="0" borderId="0" xfId="0" applyFont="1"/>
    <xf numFmtId="0" fontId="23" fillId="0" borderId="0" xfId="0" applyFont="1" applyAlignment="1">
      <alignment horizontal="right" vertical="top" wrapText="1"/>
    </xf>
    <xf numFmtId="3" fontId="23" fillId="0" borderId="0" xfId="142" applyNumberFormat="1" applyFont="1" applyAlignment="1">
      <alignment horizontal="right"/>
    </xf>
    <xf numFmtId="0" fontId="23" fillId="0" borderId="0" xfId="2" applyFont="1" applyAlignment="1">
      <alignment horizontal="left"/>
    </xf>
    <xf numFmtId="0" fontId="23" fillId="0" borderId="0" xfId="142" applyFont="1" applyAlignment="1">
      <alignment horizontal="right"/>
    </xf>
    <xf numFmtId="0" fontId="29" fillId="0" borderId="0" xfId="0" applyFont="1" applyAlignment="1">
      <alignment horizontal="left"/>
    </xf>
    <xf numFmtId="4" fontId="23" fillId="0" borderId="0" xfId="2" applyNumberFormat="1" applyFont="1"/>
    <xf numFmtId="4" fontId="29" fillId="0" borderId="0" xfId="0" applyNumberFormat="1" applyFont="1"/>
    <xf numFmtId="4" fontId="23" fillId="0" borderId="2" xfId="0" applyNumberFormat="1" applyFont="1" applyBorder="1" applyAlignment="1">
      <alignment horizontal="right"/>
    </xf>
    <xf numFmtId="0" fontId="6" fillId="0" borderId="0" xfId="0" applyFont="1" applyAlignment="1">
      <alignment horizontal="left" vertical="top" wrapText="1"/>
    </xf>
    <xf numFmtId="49" fontId="5" fillId="0" borderId="0" xfId="0" applyNumberFormat="1" applyFont="1" applyAlignment="1">
      <alignment horizontal="left" vertical="top"/>
    </xf>
    <xf numFmtId="0" fontId="5" fillId="0" borderId="0" xfId="0" applyFont="1" applyAlignment="1">
      <alignment horizontal="left" indent="1"/>
    </xf>
    <xf numFmtId="4" fontId="5" fillId="0" borderId="0" xfId="0" applyNumberFormat="1" applyFont="1"/>
    <xf numFmtId="0" fontId="5" fillId="0" borderId="0" xfId="0" applyFont="1" applyAlignment="1">
      <alignment wrapText="1"/>
    </xf>
    <xf numFmtId="0" fontId="5" fillId="0" borderId="0" xfId="0" applyFont="1"/>
    <xf numFmtId="0" fontId="105" fillId="0" borderId="0" xfId="0" applyFont="1"/>
    <xf numFmtId="0" fontId="99" fillId="0" borderId="0" xfId="0" applyFont="1"/>
    <xf numFmtId="0" fontId="30" fillId="0" borderId="0" xfId="0" applyFont="1" applyAlignment="1">
      <alignment horizontal="left"/>
    </xf>
    <xf numFmtId="0" fontId="30" fillId="0" borderId="0" xfId="0" quotePrefix="1" applyFont="1" applyAlignment="1">
      <alignment horizontal="left"/>
    </xf>
    <xf numFmtId="0" fontId="30" fillId="0" borderId="0" xfId="0" quotePrefix="1" applyFont="1"/>
    <xf numFmtId="0" fontId="5" fillId="0" borderId="0" xfId="0" applyFont="1" applyAlignment="1">
      <alignment horizontal="left" vertical="center" indent="1"/>
    </xf>
    <xf numFmtId="0" fontId="30" fillId="0" borderId="0" xfId="9" applyFont="1" applyAlignment="1">
      <alignment horizontal="justify" vertical="top" wrapText="1"/>
    </xf>
    <xf numFmtId="0" fontId="99" fillId="0" borderId="0" xfId="66" applyFont="1" applyAlignment="1">
      <alignment horizontal="left" vertical="top" wrapText="1"/>
    </xf>
    <xf numFmtId="0" fontId="99" fillId="0" borderId="0" xfId="66" quotePrefix="1" applyFont="1"/>
    <xf numFmtId="0" fontId="5" fillId="0" borderId="0" xfId="3" applyFont="1"/>
    <xf numFmtId="40" fontId="108" fillId="0" borderId="0" xfId="6" applyNumberFormat="1" applyFont="1" applyAlignment="1">
      <alignment horizontal="left"/>
    </xf>
    <xf numFmtId="49" fontId="5" fillId="0" borderId="0" xfId="0" applyNumberFormat="1" applyFont="1"/>
    <xf numFmtId="49" fontId="5" fillId="0" borderId="0" xfId="0" applyNumberFormat="1" applyFont="1" applyAlignment="1">
      <alignment horizontal="left" indent="1"/>
    </xf>
    <xf numFmtId="0" fontId="23" fillId="0" borderId="0" xfId="0" quotePrefix="1" applyFont="1" applyAlignment="1">
      <alignment horizontal="center" vertical="top"/>
    </xf>
    <xf numFmtId="0" fontId="5" fillId="0" borderId="0" xfId="0" quotePrefix="1" applyFont="1" applyAlignment="1">
      <alignment horizontal="center" vertical="top"/>
    </xf>
    <xf numFmtId="3" fontId="5" fillId="0" borderId="0" xfId="0" applyNumberFormat="1" applyFont="1"/>
    <xf numFmtId="4" fontId="5" fillId="0" borderId="0" xfId="0" applyNumberFormat="1" applyFont="1" applyAlignment="1">
      <alignment horizontal="right" indent="1"/>
    </xf>
    <xf numFmtId="2" fontId="27" fillId="0" borderId="0" xfId="190" applyNumberFormat="1" applyFont="1" applyAlignment="1">
      <alignment horizontal="center"/>
    </xf>
    <xf numFmtId="0" fontId="30" fillId="0" borderId="0" xfId="190" applyFont="1" applyAlignment="1">
      <alignment vertical="top" wrapText="1"/>
    </xf>
    <xf numFmtId="0" fontId="30" fillId="0" borderId="0" xfId="9" applyFont="1" applyAlignment="1">
      <alignment horizontal="left"/>
    </xf>
    <xf numFmtId="0" fontId="5" fillId="0" borderId="0" xfId="0" applyFont="1" applyAlignment="1">
      <alignment vertical="top" wrapText="1"/>
    </xf>
    <xf numFmtId="0" fontId="5" fillId="0" borderId="0" xfId="0" quotePrefix="1" applyFont="1" applyAlignment="1">
      <alignment horizontal="left" wrapText="1"/>
    </xf>
    <xf numFmtId="0" fontId="5" fillId="0" borderId="0" xfId="0" applyFont="1" applyAlignment="1">
      <alignment horizontal="left" vertical="top" wrapText="1"/>
    </xf>
    <xf numFmtId="0" fontId="4" fillId="0" borderId="0" xfId="0" applyFont="1" applyAlignment="1">
      <alignment vertical="top" wrapText="1"/>
    </xf>
    <xf numFmtId="0" fontId="4" fillId="0" borderId="0" xfId="0" applyFont="1" applyAlignment="1">
      <alignment horizontal="left" vertical="top" wrapText="1"/>
    </xf>
    <xf numFmtId="0" fontId="4" fillId="0" borderId="0" xfId="0" applyFont="1" applyAlignment="1">
      <alignment horizontal="left" indent="1"/>
    </xf>
    <xf numFmtId="0" fontId="4" fillId="0" borderId="0" xfId="0" applyFont="1" applyAlignment="1">
      <alignment wrapText="1"/>
    </xf>
    <xf numFmtId="4" fontId="30" fillId="0" borderId="0" xfId="189" quotePrefix="1" applyNumberFormat="1" applyFont="1" applyAlignment="1">
      <alignment horizontal="left" vertical="top" wrapText="1"/>
    </xf>
    <xf numFmtId="0" fontId="41" fillId="0" borderId="0" xfId="0" applyFont="1"/>
    <xf numFmtId="0" fontId="110" fillId="0" borderId="0" xfId="0" applyFont="1" applyAlignment="1">
      <alignment horizontal="right" indent="1"/>
    </xf>
    <xf numFmtId="0" fontId="110" fillId="0" borderId="0" xfId="0" applyFont="1" applyAlignment="1">
      <alignment horizontal="center"/>
    </xf>
    <xf numFmtId="4" fontId="110" fillId="0" borderId="0" xfId="0" applyNumberFormat="1" applyFont="1" applyAlignment="1">
      <alignment horizontal="right" indent="1"/>
    </xf>
    <xf numFmtId="0" fontId="4" fillId="0" borderId="0" xfId="0" applyFont="1"/>
    <xf numFmtId="0" fontId="4" fillId="0" borderId="0" xfId="0" applyFont="1" applyAlignment="1">
      <alignment horizontal="left"/>
    </xf>
    <xf numFmtId="0" fontId="4" fillId="0" borderId="0" xfId="0" quotePrefix="1" applyFont="1"/>
    <xf numFmtId="0" fontId="4" fillId="0" borderId="0" xfId="0" quotePrefix="1" applyFont="1" applyAlignment="1">
      <alignment horizontal="left"/>
    </xf>
    <xf numFmtId="0" fontId="23" fillId="0" borderId="0" xfId="0" applyFont="1" applyAlignment="1">
      <alignment horizontal="right" indent="1"/>
    </xf>
    <xf numFmtId="2" fontId="23" fillId="0" borderId="0" xfId="0" applyNumberFormat="1" applyFont="1"/>
    <xf numFmtId="3" fontId="23" fillId="0" borderId="0" xfId="0" applyNumberFormat="1" applyFont="1"/>
    <xf numFmtId="0" fontId="23" fillId="0" borderId="0" xfId="0" applyFont="1" applyAlignment="1">
      <alignment horizontal="center"/>
    </xf>
    <xf numFmtId="0" fontId="4" fillId="0" borderId="0" xfId="0" applyFont="1" applyAlignment="1">
      <alignment horizontal="left" wrapText="1"/>
    </xf>
    <xf numFmtId="4" fontId="3" fillId="0" borderId="0" xfId="0" applyNumberFormat="1" applyFont="1"/>
    <xf numFmtId="0" fontId="3" fillId="0" borderId="0" xfId="0" applyFont="1"/>
    <xf numFmtId="0" fontId="3" fillId="0" borderId="0" xfId="0" applyFont="1" applyAlignment="1">
      <alignment wrapText="1"/>
    </xf>
    <xf numFmtId="0" fontId="3" fillId="0" borderId="0" xfId="0" applyFont="1" applyAlignment="1">
      <alignment horizontal="left" indent="1"/>
    </xf>
    <xf numFmtId="0" fontId="3" fillId="0" borderId="0" xfId="0" applyFont="1" applyAlignment="1">
      <alignment horizontal="left" vertical="top" wrapText="1"/>
    </xf>
    <xf numFmtId="49" fontId="30" fillId="0" borderId="0" xfId="0" applyNumberFormat="1" applyFont="1" applyAlignment="1">
      <alignment vertical="top" wrapText="1"/>
    </xf>
    <xf numFmtId="0" fontId="2" fillId="0" borderId="0" xfId="0" applyFont="1"/>
    <xf numFmtId="0" fontId="2" fillId="0" borderId="0" xfId="0" applyFont="1" applyAlignment="1">
      <alignment horizontal="left" indent="1"/>
    </xf>
    <xf numFmtId="4" fontId="2" fillId="0" borderId="0" xfId="0" applyNumberFormat="1" applyFont="1"/>
    <xf numFmtId="4" fontId="1" fillId="0" borderId="0" xfId="0" applyNumberFormat="1" applyFont="1"/>
    <xf numFmtId="0" fontId="30" fillId="0" borderId="0" xfId="179" applyFont="1" applyAlignment="1">
      <alignment horizontal="left"/>
    </xf>
    <xf numFmtId="0" fontId="24" fillId="0" borderId="1" xfId="0" applyFont="1" applyBorder="1" applyAlignment="1">
      <alignment horizontal="center" wrapText="1"/>
    </xf>
    <xf numFmtId="0" fontId="8" fillId="0" borderId="0" xfId="0" applyFont="1" applyAlignment="1">
      <alignment horizontal="left" vertical="top" wrapText="1"/>
    </xf>
    <xf numFmtId="0" fontId="23" fillId="0" borderId="0" xfId="0" applyFont="1" applyAlignment="1">
      <alignment horizontal="left" vertical="top" wrapText="1"/>
    </xf>
  </cellXfs>
  <cellStyles count="236">
    <cellStyle name="_204_CPM_KLJUČAV,ŽELEZOKRIVNICA" xfId="73" xr:uid="{00000000-0005-0000-0000-000000000000}"/>
    <cellStyle name="20 % – Poudarek1 2" xfId="21" xr:uid="{00000000-0005-0000-0000-000001000000}"/>
    <cellStyle name="20 % – Poudarek2 2" xfId="22" xr:uid="{00000000-0005-0000-0000-000002000000}"/>
    <cellStyle name="20 % – Poudarek3 2" xfId="23" xr:uid="{00000000-0005-0000-0000-000003000000}"/>
    <cellStyle name="20 % – Poudarek4 2" xfId="24" xr:uid="{00000000-0005-0000-0000-000004000000}"/>
    <cellStyle name="20 % – Poudarek5 2" xfId="25" xr:uid="{00000000-0005-0000-0000-000005000000}"/>
    <cellStyle name="20 % – Poudarek6 2" xfId="26" xr:uid="{00000000-0005-0000-0000-000006000000}"/>
    <cellStyle name="20% - Accent1" xfId="74" xr:uid="{00000000-0005-0000-0000-000007000000}"/>
    <cellStyle name="20% - Accent2" xfId="75" xr:uid="{00000000-0005-0000-0000-000008000000}"/>
    <cellStyle name="20% - Accent3" xfId="76" xr:uid="{00000000-0005-0000-0000-000009000000}"/>
    <cellStyle name="20% - Accent4" xfId="77" xr:uid="{00000000-0005-0000-0000-00000A000000}"/>
    <cellStyle name="20% - Accent5" xfId="78" xr:uid="{00000000-0005-0000-0000-00000B000000}"/>
    <cellStyle name="20% - Accent6" xfId="79" xr:uid="{00000000-0005-0000-0000-00000C000000}"/>
    <cellStyle name="40 % – Poudarek1 2" xfId="27" xr:uid="{00000000-0005-0000-0000-00000D000000}"/>
    <cellStyle name="40 % – Poudarek2 2" xfId="28" xr:uid="{00000000-0005-0000-0000-00000E000000}"/>
    <cellStyle name="40 % – Poudarek3 2" xfId="29" xr:uid="{00000000-0005-0000-0000-00000F000000}"/>
    <cellStyle name="40 % – Poudarek4 2" xfId="30" xr:uid="{00000000-0005-0000-0000-000010000000}"/>
    <cellStyle name="40 % – Poudarek5 2" xfId="31" xr:uid="{00000000-0005-0000-0000-000011000000}"/>
    <cellStyle name="40 % – Poudarek6 2" xfId="32" xr:uid="{00000000-0005-0000-0000-000012000000}"/>
    <cellStyle name="40% - Accent1" xfId="80" xr:uid="{00000000-0005-0000-0000-000013000000}"/>
    <cellStyle name="40% - Accent2" xfId="81" xr:uid="{00000000-0005-0000-0000-000014000000}"/>
    <cellStyle name="40% - Accent3" xfId="82" xr:uid="{00000000-0005-0000-0000-000015000000}"/>
    <cellStyle name="40% - Accent4" xfId="83" xr:uid="{00000000-0005-0000-0000-000016000000}"/>
    <cellStyle name="40% - Accent5" xfId="84" xr:uid="{00000000-0005-0000-0000-000017000000}"/>
    <cellStyle name="40% - Accent6" xfId="85" xr:uid="{00000000-0005-0000-0000-000018000000}"/>
    <cellStyle name="60 % – Poudarek1 2" xfId="33" xr:uid="{00000000-0005-0000-0000-000019000000}"/>
    <cellStyle name="60 % – Poudarek2 2" xfId="34" xr:uid="{00000000-0005-0000-0000-00001A000000}"/>
    <cellStyle name="60 % – Poudarek3 2" xfId="35" xr:uid="{00000000-0005-0000-0000-00001B000000}"/>
    <cellStyle name="60 % – Poudarek4 2" xfId="36" xr:uid="{00000000-0005-0000-0000-00001C000000}"/>
    <cellStyle name="60 % – Poudarek5 2" xfId="37" xr:uid="{00000000-0005-0000-0000-00001D000000}"/>
    <cellStyle name="60 % – Poudarek6 2" xfId="38" xr:uid="{00000000-0005-0000-0000-00001E000000}"/>
    <cellStyle name="60% - Accent1" xfId="86" xr:uid="{00000000-0005-0000-0000-00001F000000}"/>
    <cellStyle name="60% - Accent2" xfId="87" xr:uid="{00000000-0005-0000-0000-000020000000}"/>
    <cellStyle name="60% - Accent3" xfId="88" xr:uid="{00000000-0005-0000-0000-000021000000}"/>
    <cellStyle name="60% - Accent4" xfId="89" xr:uid="{00000000-0005-0000-0000-000022000000}"/>
    <cellStyle name="60% - Accent5" xfId="90" xr:uid="{00000000-0005-0000-0000-000023000000}"/>
    <cellStyle name="60% - Accent6" xfId="91" xr:uid="{00000000-0005-0000-0000-000024000000}"/>
    <cellStyle name="Accent1" xfId="92" xr:uid="{00000000-0005-0000-0000-000025000000}"/>
    <cellStyle name="Accent2" xfId="93" xr:uid="{00000000-0005-0000-0000-000026000000}"/>
    <cellStyle name="Accent3" xfId="94" xr:uid="{00000000-0005-0000-0000-000027000000}"/>
    <cellStyle name="Accent4" xfId="95" xr:uid="{00000000-0005-0000-0000-000028000000}"/>
    <cellStyle name="Accent5" xfId="96" xr:uid="{00000000-0005-0000-0000-000029000000}"/>
    <cellStyle name="Accent6" xfId="97" xr:uid="{00000000-0005-0000-0000-00002A000000}"/>
    <cellStyle name="Bad" xfId="98" xr:uid="{00000000-0005-0000-0000-00002B000000}"/>
    <cellStyle name="Calculation" xfId="99" xr:uid="{00000000-0005-0000-0000-00002C000000}"/>
    <cellStyle name="Check Cell" xfId="100" xr:uid="{00000000-0005-0000-0000-00002D000000}"/>
    <cellStyle name="Comma 3 2" xfId="157" xr:uid="{00000000-0005-0000-0000-00002E000000}"/>
    <cellStyle name="Comma 3 3" xfId="158" xr:uid="{00000000-0005-0000-0000-00002F000000}"/>
    <cellStyle name="Comma 3 4" xfId="159" xr:uid="{00000000-0005-0000-0000-000030000000}"/>
    <cellStyle name="Comma 4 2" xfId="160" xr:uid="{00000000-0005-0000-0000-000031000000}"/>
    <cellStyle name="Comma 4 3" xfId="161" xr:uid="{00000000-0005-0000-0000-000032000000}"/>
    <cellStyle name="Comma 4 4" xfId="162" xr:uid="{00000000-0005-0000-0000-000033000000}"/>
    <cellStyle name="Comma 5 2" xfId="163" xr:uid="{00000000-0005-0000-0000-000034000000}"/>
    <cellStyle name="Comma 6 2" xfId="164" xr:uid="{00000000-0005-0000-0000-000035000000}"/>
    <cellStyle name="Comma0" xfId="101" xr:uid="{00000000-0005-0000-0000-000036000000}"/>
    <cellStyle name="Currency0" xfId="102" xr:uid="{00000000-0005-0000-0000-000037000000}"/>
    <cellStyle name="Date" xfId="103" xr:uid="{00000000-0005-0000-0000-000038000000}"/>
    <cellStyle name="Dezimal [0]_Tabelle1" xfId="104" xr:uid="{00000000-0005-0000-0000-000039000000}"/>
    <cellStyle name="Dezimal_Tabelle1" xfId="105" xr:uid="{00000000-0005-0000-0000-00003A000000}"/>
    <cellStyle name="Dobro 2" xfId="39" xr:uid="{00000000-0005-0000-0000-00003B000000}"/>
    <cellStyle name="Excel Built-in Normal" xfId="5" xr:uid="{00000000-0005-0000-0000-00003C000000}"/>
    <cellStyle name="Explanatory Text" xfId="106" xr:uid="{00000000-0005-0000-0000-00003D000000}"/>
    <cellStyle name="Fixed" xfId="107" xr:uid="{00000000-0005-0000-0000-00003E000000}"/>
    <cellStyle name="general" xfId="108" xr:uid="{00000000-0005-0000-0000-00003F000000}"/>
    <cellStyle name="Good" xfId="109" xr:uid="{00000000-0005-0000-0000-000040000000}"/>
    <cellStyle name="Heading 1" xfId="110" xr:uid="{00000000-0005-0000-0000-000041000000}"/>
    <cellStyle name="Heading 2" xfId="111" xr:uid="{00000000-0005-0000-0000-000042000000}"/>
    <cellStyle name="Heading 3" xfId="112" xr:uid="{00000000-0005-0000-0000-000043000000}"/>
    <cellStyle name="Heading 4" xfId="113" xr:uid="{00000000-0005-0000-0000-000044000000}"/>
    <cellStyle name="Heading1" xfId="114" xr:uid="{00000000-0005-0000-0000-000045000000}"/>
    <cellStyle name="Heading2" xfId="115" xr:uid="{00000000-0005-0000-0000-000046000000}"/>
    <cellStyle name="Hiperpovezava 2" xfId="40" xr:uid="{00000000-0005-0000-0000-000047000000}"/>
    <cellStyle name="Hiperpovezava 2 2" xfId="165" xr:uid="{00000000-0005-0000-0000-000048000000}"/>
    <cellStyle name="Hyperlink_008_Boracom_Hajdina" xfId="116" xr:uid="{00000000-0005-0000-0000-000049000000}"/>
    <cellStyle name="Input" xfId="117" xr:uid="{00000000-0005-0000-0000-00004A000000}"/>
    <cellStyle name="Izhod 2" xfId="41" xr:uid="{00000000-0005-0000-0000-00004B000000}"/>
    <cellStyle name="KOMENTAR" xfId="151" xr:uid="{00000000-0005-0000-0000-00004C000000}"/>
    <cellStyle name="Linked Cell" xfId="118" xr:uid="{00000000-0005-0000-0000-00004D000000}"/>
    <cellStyle name="Naslov" xfId="7" builtinId="15" customBuiltin="1"/>
    <cellStyle name="Naslov 1 2" xfId="42" xr:uid="{00000000-0005-0000-0000-00004F000000}"/>
    <cellStyle name="Naslov 2 2" xfId="43" xr:uid="{00000000-0005-0000-0000-000050000000}"/>
    <cellStyle name="Naslov 3 2" xfId="44" xr:uid="{00000000-0005-0000-0000-000051000000}"/>
    <cellStyle name="Naslov 4 2" xfId="45" xr:uid="{00000000-0005-0000-0000-000052000000}"/>
    <cellStyle name="Naslov 5" xfId="147" xr:uid="{00000000-0005-0000-0000-000053000000}"/>
    <cellStyle name="Navadno" xfId="0" builtinId="0"/>
    <cellStyle name="Navadno 10" xfId="146" xr:uid="{00000000-0005-0000-0000-000055000000}"/>
    <cellStyle name="Navadno 10 4 4" xfId="189" xr:uid="{00000000-0005-0000-0000-000056000000}"/>
    <cellStyle name="Navadno 11" xfId="179" xr:uid="{00000000-0005-0000-0000-000057000000}"/>
    <cellStyle name="Navadno 11 2" xfId="227" xr:uid="{00000000-0005-0000-0000-000058000000}"/>
    <cellStyle name="Navadno 11 3" xfId="205" xr:uid="{00000000-0005-0000-0000-000059000000}"/>
    <cellStyle name="Navadno 12" xfId="180" xr:uid="{00000000-0005-0000-0000-00005A000000}"/>
    <cellStyle name="Navadno 12 2" xfId="228" xr:uid="{00000000-0005-0000-0000-00005B000000}"/>
    <cellStyle name="Navadno 12 3" xfId="206" xr:uid="{00000000-0005-0000-0000-00005C000000}"/>
    <cellStyle name="Navadno 2" xfId="3" xr:uid="{00000000-0005-0000-0000-00005D000000}"/>
    <cellStyle name="Navadno 2 2" xfId="11" xr:uid="{00000000-0005-0000-0000-00005E000000}"/>
    <cellStyle name="Navadno 2 2 2" xfId="18" xr:uid="{00000000-0005-0000-0000-00005F000000}"/>
    <cellStyle name="Navadno 2 2 2 2" xfId="68" xr:uid="{00000000-0005-0000-0000-000060000000}"/>
    <cellStyle name="Navadno 2 2 2 2 2" xfId="177" xr:uid="{00000000-0005-0000-0000-000061000000}"/>
    <cellStyle name="Navadno 2 2 2 2 2 2" xfId="225" xr:uid="{00000000-0005-0000-0000-000062000000}"/>
    <cellStyle name="Navadno 2 2 2 2 2 3" xfId="203" xr:uid="{00000000-0005-0000-0000-000063000000}"/>
    <cellStyle name="Navadno 2 2 2 2 3" xfId="185" xr:uid="{00000000-0005-0000-0000-000064000000}"/>
    <cellStyle name="Navadno 2 2 2 2 3 2" xfId="233" xr:uid="{00000000-0005-0000-0000-000065000000}"/>
    <cellStyle name="Navadno 2 2 2 2 3 3" xfId="211" xr:uid="{00000000-0005-0000-0000-000066000000}"/>
    <cellStyle name="Navadno 2 2 2 2 4" xfId="216" xr:uid="{00000000-0005-0000-0000-000067000000}"/>
    <cellStyle name="Navadno 2 2 2 2 5" xfId="194" xr:uid="{00000000-0005-0000-0000-000068000000}"/>
    <cellStyle name="Navadno 2 2 2 3" xfId="144" xr:uid="{00000000-0005-0000-0000-000069000000}"/>
    <cellStyle name="Navadno 2 2 2 3 2" xfId="220" xr:uid="{00000000-0005-0000-0000-00006A000000}"/>
    <cellStyle name="Navadno 2 2 2 3 3" xfId="198" xr:uid="{00000000-0005-0000-0000-00006B000000}"/>
    <cellStyle name="Navadno 2 2 2 4" xfId="174" xr:uid="{00000000-0005-0000-0000-00006C000000}"/>
    <cellStyle name="Navadno 2 2 2 4 2" xfId="222" xr:uid="{00000000-0005-0000-0000-00006D000000}"/>
    <cellStyle name="Navadno 2 2 2 4 3" xfId="200" xr:uid="{00000000-0005-0000-0000-00006E000000}"/>
    <cellStyle name="Navadno 2 2 2 5" xfId="183" xr:uid="{00000000-0005-0000-0000-00006F000000}"/>
    <cellStyle name="Navadno 2 2 2 5 2" xfId="231" xr:uid="{00000000-0005-0000-0000-000070000000}"/>
    <cellStyle name="Navadno 2 2 2 5 3" xfId="209" xr:uid="{00000000-0005-0000-0000-000071000000}"/>
    <cellStyle name="Navadno 2 2 2 6" xfId="214" xr:uid="{00000000-0005-0000-0000-000072000000}"/>
    <cellStyle name="Navadno 2 2 2 7" xfId="192" xr:uid="{00000000-0005-0000-0000-000073000000}"/>
    <cellStyle name="Navadno 2 2 3" xfId="64" xr:uid="{00000000-0005-0000-0000-000074000000}"/>
    <cellStyle name="Navadno 2 2 4" xfId="119" xr:uid="{00000000-0005-0000-0000-000075000000}"/>
    <cellStyle name="Navadno 2 2 5" xfId="173" xr:uid="{00000000-0005-0000-0000-000076000000}"/>
    <cellStyle name="Navadno 2 2 6" xfId="175" xr:uid="{00000000-0005-0000-0000-000077000000}"/>
    <cellStyle name="Navadno 2 2 6 2" xfId="223" xr:uid="{00000000-0005-0000-0000-000078000000}"/>
    <cellStyle name="Navadno 2 2 6 3" xfId="201" xr:uid="{00000000-0005-0000-0000-000079000000}"/>
    <cellStyle name="Navadno 2 2 7" xfId="182" xr:uid="{00000000-0005-0000-0000-00007A000000}"/>
    <cellStyle name="Navadno 2 2 7 2" xfId="230" xr:uid="{00000000-0005-0000-0000-00007B000000}"/>
    <cellStyle name="Navadno 2 2 7 3" xfId="208" xr:uid="{00000000-0005-0000-0000-00007C000000}"/>
    <cellStyle name="Navadno 2 2 8" xfId="213" xr:uid="{00000000-0005-0000-0000-00007D000000}"/>
    <cellStyle name="Navadno 2 2 9" xfId="191" xr:uid="{00000000-0005-0000-0000-00007E000000}"/>
    <cellStyle name="Navadno 2 3" xfId="67" xr:uid="{00000000-0005-0000-0000-00007F000000}"/>
    <cellStyle name="Navadno 2 4" xfId="63" xr:uid="{00000000-0005-0000-0000-000080000000}"/>
    <cellStyle name="Navadno 2 5" xfId="142" xr:uid="{00000000-0005-0000-0000-000081000000}"/>
    <cellStyle name="Navadno 2 5 2" xfId="218" xr:uid="{00000000-0005-0000-0000-000082000000}"/>
    <cellStyle name="Navadno 2 5 3" xfId="196" xr:uid="{00000000-0005-0000-0000-000083000000}"/>
    <cellStyle name="Navadno 2 6" xfId="166" xr:uid="{00000000-0005-0000-0000-000084000000}"/>
    <cellStyle name="Navadno 3" xfId="4" xr:uid="{00000000-0005-0000-0000-000085000000}"/>
    <cellStyle name="Navadno 3 2" xfId="62" xr:uid="{00000000-0005-0000-0000-000086000000}"/>
    <cellStyle name="Navadno 3 3" xfId="69" xr:uid="{00000000-0005-0000-0000-000087000000}"/>
    <cellStyle name="Navadno 3 4" xfId="65" xr:uid="{00000000-0005-0000-0000-000088000000}"/>
    <cellStyle name="Navadno 3 4 2" xfId="176" xr:uid="{00000000-0005-0000-0000-000089000000}"/>
    <cellStyle name="Navadno 3 4 2 2" xfId="224" xr:uid="{00000000-0005-0000-0000-00008A000000}"/>
    <cellStyle name="Navadno 3 4 2 3" xfId="202" xr:uid="{00000000-0005-0000-0000-00008B000000}"/>
    <cellStyle name="Navadno 3 4 3" xfId="184" xr:uid="{00000000-0005-0000-0000-00008C000000}"/>
    <cellStyle name="Navadno 3 4 3 2" xfId="232" xr:uid="{00000000-0005-0000-0000-00008D000000}"/>
    <cellStyle name="Navadno 3 4 3 3" xfId="210" xr:uid="{00000000-0005-0000-0000-00008E000000}"/>
    <cellStyle name="Navadno 3 4 4" xfId="215" xr:uid="{00000000-0005-0000-0000-00008F000000}"/>
    <cellStyle name="Navadno 3 4 5" xfId="193" xr:uid="{00000000-0005-0000-0000-000090000000}"/>
    <cellStyle name="Navadno 3 5" xfId="12" xr:uid="{00000000-0005-0000-0000-000091000000}"/>
    <cellStyle name="Navadno 3 6" xfId="120" xr:uid="{00000000-0005-0000-0000-000092000000}"/>
    <cellStyle name="Navadno 3 7" xfId="143" xr:uid="{00000000-0005-0000-0000-000093000000}"/>
    <cellStyle name="Navadno 3 7 2" xfId="219" xr:uid="{00000000-0005-0000-0000-000094000000}"/>
    <cellStyle name="Navadno 3 7 3" xfId="197" xr:uid="{00000000-0005-0000-0000-000095000000}"/>
    <cellStyle name="Navadno 3 8" xfId="172" xr:uid="{00000000-0005-0000-0000-000096000000}"/>
    <cellStyle name="Navadno 4" xfId="15" xr:uid="{00000000-0005-0000-0000-000097000000}"/>
    <cellStyle name="Navadno 4 2" xfId="72" xr:uid="{00000000-0005-0000-0000-000098000000}"/>
    <cellStyle name="Navadno 46" xfId="235" xr:uid="{00000000-0005-0000-0000-000099000000}"/>
    <cellStyle name="Navadno 5" xfId="8" xr:uid="{00000000-0005-0000-0000-00009A000000}"/>
    <cellStyle name="Navadno 5 2" xfId="187" xr:uid="{00000000-0005-0000-0000-00009B000000}"/>
    <cellStyle name="Navadno 6" xfId="10" xr:uid="{00000000-0005-0000-0000-00009C000000}"/>
    <cellStyle name="Navadno 6 2" xfId="171" xr:uid="{00000000-0005-0000-0000-00009D000000}"/>
    <cellStyle name="Navadno 7" xfId="16" xr:uid="{00000000-0005-0000-0000-00009E000000}"/>
    <cellStyle name="Navadno 8" xfId="9" xr:uid="{00000000-0005-0000-0000-00009F000000}"/>
    <cellStyle name="Navadno 8 2" xfId="70" xr:uid="{00000000-0005-0000-0000-0000A0000000}"/>
    <cellStyle name="Navadno 8 3" xfId="66" xr:uid="{00000000-0005-0000-0000-0000A1000000}"/>
    <cellStyle name="Navadno 8 4" xfId="181" xr:uid="{00000000-0005-0000-0000-0000A2000000}"/>
    <cellStyle name="Navadno 8 4 2" xfId="229" xr:uid="{00000000-0005-0000-0000-0000A3000000}"/>
    <cellStyle name="Navadno 8 4 3" xfId="207" xr:uid="{00000000-0005-0000-0000-0000A4000000}"/>
    <cellStyle name="Navadno 9" xfId="20" xr:uid="{00000000-0005-0000-0000-0000A5000000}"/>
    <cellStyle name="Navadno 9 2" xfId="71" xr:uid="{00000000-0005-0000-0000-0000A6000000}"/>
    <cellStyle name="Navadno 9 2 2" xfId="178" xr:uid="{00000000-0005-0000-0000-0000A7000000}"/>
    <cellStyle name="Navadno 9 2 2 2" xfId="226" xr:uid="{00000000-0005-0000-0000-0000A8000000}"/>
    <cellStyle name="Navadno 9 2 2 3" xfId="204" xr:uid="{00000000-0005-0000-0000-0000A9000000}"/>
    <cellStyle name="Navadno 9 2 3" xfId="186" xr:uid="{00000000-0005-0000-0000-0000AA000000}"/>
    <cellStyle name="Navadno 9 2 3 2" xfId="234" xr:uid="{00000000-0005-0000-0000-0000AB000000}"/>
    <cellStyle name="Navadno 9 2 3 3" xfId="212" xr:uid="{00000000-0005-0000-0000-0000AC000000}"/>
    <cellStyle name="Navadno 9 2 4" xfId="217" xr:uid="{00000000-0005-0000-0000-0000AD000000}"/>
    <cellStyle name="Navadno 9 2 5" xfId="195" xr:uid="{00000000-0005-0000-0000-0000AE000000}"/>
    <cellStyle name="Navadno 9 3" xfId="145" xr:uid="{00000000-0005-0000-0000-0000AF000000}"/>
    <cellStyle name="Navadno 9 3 2" xfId="221" xr:uid="{00000000-0005-0000-0000-0000B0000000}"/>
    <cellStyle name="Navadno 9 3 3" xfId="199" xr:uid="{00000000-0005-0000-0000-0000B1000000}"/>
    <cellStyle name="Navadno_List1" xfId="188" xr:uid="{00000000-0005-0000-0000-0000B2000000}"/>
    <cellStyle name="Navadno_Popisi - PP Gornja radgona-STROJNE NOVO" xfId="190" xr:uid="{00000000-0005-0000-0000-0000B3000000}"/>
    <cellStyle name="Neutral" xfId="121" xr:uid="{00000000-0005-0000-0000-0000B4000000}"/>
    <cellStyle name="Nevtralno 2" xfId="46" xr:uid="{00000000-0005-0000-0000-0000B5000000}"/>
    <cellStyle name="Normal 18" xfId="122" xr:uid="{00000000-0005-0000-0000-0000B6000000}"/>
    <cellStyle name="Normal 2" xfId="123" xr:uid="{00000000-0005-0000-0000-0000B7000000}"/>
    <cellStyle name="Normal 3" xfId="124" xr:uid="{00000000-0005-0000-0000-0000B8000000}"/>
    <cellStyle name="Normal 4" xfId="125" xr:uid="{00000000-0005-0000-0000-0000B9000000}"/>
    <cellStyle name="Normal 5" xfId="126" xr:uid="{00000000-0005-0000-0000-0000BA000000}"/>
    <cellStyle name="Normal 6" xfId="127" xr:uid="{00000000-0005-0000-0000-0000BB000000}"/>
    <cellStyle name="Normal 7" xfId="2" xr:uid="{00000000-0005-0000-0000-0000BC000000}"/>
    <cellStyle name="Normal_008_Boracom_Hajdina" xfId="128" xr:uid="{00000000-0005-0000-0000-0000BD000000}"/>
    <cellStyle name="Normal_Sheet1 (3)" xfId="1" xr:uid="{00000000-0005-0000-0000-0000BE000000}"/>
    <cellStyle name="Note" xfId="129" xr:uid="{00000000-0005-0000-0000-0000BF000000}"/>
    <cellStyle name="Odstotek 2" xfId="152" xr:uid="{00000000-0005-0000-0000-0000C0000000}"/>
    <cellStyle name="Opomba 2" xfId="47" xr:uid="{00000000-0005-0000-0000-0000C1000000}"/>
    <cellStyle name="Opozorilo 2" xfId="48" xr:uid="{00000000-0005-0000-0000-0000C2000000}"/>
    <cellStyle name="Output" xfId="130" xr:uid="{00000000-0005-0000-0000-0000C3000000}"/>
    <cellStyle name="Percent 3 2" xfId="167" xr:uid="{00000000-0005-0000-0000-0000C4000000}"/>
    <cellStyle name="Percent 3 3" xfId="168" xr:uid="{00000000-0005-0000-0000-0000C5000000}"/>
    <cellStyle name="Percent 3 4" xfId="169" xr:uid="{00000000-0005-0000-0000-0000C6000000}"/>
    <cellStyle name="Percent 5 2" xfId="170" xr:uid="{00000000-0005-0000-0000-0000C7000000}"/>
    <cellStyle name="Pojasnjevalno besedilo 2" xfId="49" xr:uid="{00000000-0005-0000-0000-0000C8000000}"/>
    <cellStyle name="Pomoc" xfId="148" xr:uid="{00000000-0005-0000-0000-0000C9000000}"/>
    <cellStyle name="Poudarek1 2" xfId="50" xr:uid="{00000000-0005-0000-0000-0000CA000000}"/>
    <cellStyle name="Poudarek2 2" xfId="51" xr:uid="{00000000-0005-0000-0000-0000CB000000}"/>
    <cellStyle name="Poudarek3 2" xfId="52" xr:uid="{00000000-0005-0000-0000-0000CC000000}"/>
    <cellStyle name="Poudarek4 2" xfId="53" xr:uid="{00000000-0005-0000-0000-0000CD000000}"/>
    <cellStyle name="Poudarek5 2" xfId="54" xr:uid="{00000000-0005-0000-0000-0000CE000000}"/>
    <cellStyle name="Poudarek6 2" xfId="55" xr:uid="{00000000-0005-0000-0000-0000CF000000}"/>
    <cellStyle name="Povezana celica 2" xfId="56" xr:uid="{00000000-0005-0000-0000-0000D0000000}"/>
    <cellStyle name="Preveri celico 2" xfId="57" xr:uid="{00000000-0005-0000-0000-0000D1000000}"/>
    <cellStyle name="Računanje 2" xfId="58" xr:uid="{00000000-0005-0000-0000-0000D2000000}"/>
    <cellStyle name="Rekapitulacija" xfId="149" xr:uid="{00000000-0005-0000-0000-0000D3000000}"/>
    <cellStyle name="Slabo 2" xfId="59" xr:uid="{00000000-0005-0000-0000-0000D4000000}"/>
    <cellStyle name="Slog 1" xfId="131" xr:uid="{00000000-0005-0000-0000-0000D5000000}"/>
    <cellStyle name="Slog 1 2" xfId="153" xr:uid="{00000000-0005-0000-0000-0000D6000000}"/>
    <cellStyle name="Standard_Tabelle1" xfId="132" xr:uid="{00000000-0005-0000-0000-0000D7000000}"/>
    <cellStyle name="STOLPEC_E" xfId="150" xr:uid="{00000000-0005-0000-0000-0000D8000000}"/>
    <cellStyle name="Style 1" xfId="133" xr:uid="{00000000-0005-0000-0000-0000D9000000}"/>
    <cellStyle name="Title" xfId="134" xr:uid="{00000000-0005-0000-0000-0000DA000000}"/>
    <cellStyle name="Total" xfId="135" xr:uid="{00000000-0005-0000-0000-0000DB000000}"/>
    <cellStyle name="Valuta (0)_344COMPU" xfId="136" xr:uid="{00000000-0005-0000-0000-0000DC000000}"/>
    <cellStyle name="Valuta 2" xfId="13" xr:uid="{00000000-0005-0000-0000-0000DD000000}"/>
    <cellStyle name="Valuta 2 2" xfId="137" xr:uid="{00000000-0005-0000-0000-0000DE000000}"/>
    <cellStyle name="Valuta 2 3" xfId="154" xr:uid="{00000000-0005-0000-0000-0000DF000000}"/>
    <cellStyle name="Valuta 3" xfId="14" xr:uid="{00000000-0005-0000-0000-0000E0000000}"/>
    <cellStyle name="Valuta 4" xfId="17" xr:uid="{00000000-0005-0000-0000-0000E1000000}"/>
    <cellStyle name="Valuta 5" xfId="19" xr:uid="{00000000-0005-0000-0000-0000E2000000}"/>
    <cellStyle name="Vejica 2" xfId="138" xr:uid="{00000000-0005-0000-0000-0000E3000000}"/>
    <cellStyle name="Vejica 2 2" xfId="156" xr:uid="{00000000-0005-0000-0000-0000E4000000}"/>
    <cellStyle name="Vejica 3" xfId="6" xr:uid="{00000000-0005-0000-0000-0000E5000000}"/>
    <cellStyle name="Vejica 3 2" xfId="155" xr:uid="{00000000-0005-0000-0000-0000E6000000}"/>
    <cellStyle name="Vnos 2" xfId="60" xr:uid="{00000000-0005-0000-0000-0000E7000000}"/>
    <cellStyle name="Vsota 2" xfId="61" xr:uid="{00000000-0005-0000-0000-0000E8000000}"/>
    <cellStyle name="Währung [0]_Tabelle1" xfId="139" xr:uid="{00000000-0005-0000-0000-0000E9000000}"/>
    <cellStyle name="Währung_Tabelle1" xfId="140" xr:uid="{00000000-0005-0000-0000-0000EA000000}"/>
    <cellStyle name="Warning Text" xfId="141" xr:uid="{00000000-0005-0000-0000-0000E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K30"/>
  <sheetViews>
    <sheetView tabSelected="1" view="pageBreakPreview" zoomScaleNormal="100" zoomScaleSheetLayoutView="100" workbookViewId="0">
      <selection activeCell="D10" sqref="D10"/>
    </sheetView>
  </sheetViews>
  <sheetFormatPr defaultRowHeight="15.75"/>
  <cols>
    <col min="1" max="1" width="9.140625" style="1"/>
    <col min="2" max="2" width="6.85546875" style="1" customWidth="1"/>
    <col min="3" max="3" width="8.42578125" style="1" customWidth="1"/>
    <col min="4" max="4" width="47.7109375" style="2" customWidth="1"/>
    <col min="5" max="5" width="17.85546875" style="1" customWidth="1"/>
    <col min="6" max="6" width="4.42578125" style="1" customWidth="1"/>
    <col min="7" max="8" width="9.140625" style="1" customWidth="1"/>
    <col min="9" max="10" width="15.7109375" style="1" customWidth="1"/>
    <col min="11" max="11" width="22.28515625" style="4" customWidth="1"/>
    <col min="12" max="16384" width="9.140625" style="1"/>
  </cols>
  <sheetData>
    <row r="1" spans="2:11">
      <c r="D1" s="6"/>
      <c r="G1" s="3"/>
      <c r="H1" s="9"/>
    </row>
    <row r="2" spans="2:11">
      <c r="D2" s="6"/>
      <c r="G2" s="3"/>
      <c r="H2" s="9"/>
    </row>
    <row r="3" spans="2:11" s="10" customFormat="1" ht="26.25">
      <c r="B3" s="28" t="s">
        <v>24</v>
      </c>
      <c r="C3" s="39"/>
      <c r="D3" s="40" t="s">
        <v>75</v>
      </c>
      <c r="E3" s="39"/>
      <c r="F3" s="39"/>
      <c r="G3" s="11"/>
      <c r="H3" s="12"/>
      <c r="K3" s="13"/>
    </row>
    <row r="4" spans="2:11">
      <c r="B4" s="28" t="s">
        <v>25</v>
      </c>
      <c r="C4" s="20"/>
      <c r="D4" s="37" t="s">
        <v>76</v>
      </c>
      <c r="E4" s="20"/>
      <c r="F4" s="20"/>
      <c r="G4" s="3"/>
      <c r="H4" s="9"/>
    </row>
    <row r="5" spans="2:11">
      <c r="B5" s="28"/>
      <c r="C5" s="20"/>
      <c r="D5" s="37" t="s">
        <v>77</v>
      </c>
      <c r="E5" s="20"/>
      <c r="F5" s="20"/>
      <c r="G5" s="3"/>
      <c r="H5" s="9"/>
    </row>
    <row r="6" spans="2:11">
      <c r="B6" s="28"/>
      <c r="C6" s="20"/>
      <c r="D6" s="22"/>
      <c r="E6" s="20"/>
      <c r="F6" s="20"/>
      <c r="G6" s="3"/>
      <c r="H6" s="9"/>
    </row>
    <row r="7" spans="2:11">
      <c r="B7" s="28"/>
      <c r="C7" s="20"/>
      <c r="D7" s="22"/>
      <c r="E7" s="20"/>
      <c r="F7" s="20"/>
      <c r="G7" s="3"/>
      <c r="H7" s="9"/>
    </row>
    <row r="8" spans="2:11" ht="18">
      <c r="B8" s="28" t="s">
        <v>26</v>
      </c>
      <c r="C8" s="20"/>
      <c r="D8" s="41" t="s">
        <v>78</v>
      </c>
      <c r="E8" s="20"/>
      <c r="F8" s="20"/>
      <c r="G8" s="3"/>
      <c r="H8" s="9"/>
    </row>
    <row r="9" spans="2:11" ht="18">
      <c r="B9" s="28"/>
      <c r="C9" s="20"/>
      <c r="D9" s="41" t="s">
        <v>79</v>
      </c>
      <c r="E9" s="20"/>
      <c r="F9" s="20"/>
      <c r="G9" s="3"/>
      <c r="H9" s="9"/>
    </row>
    <row r="10" spans="2:11">
      <c r="B10" s="28"/>
      <c r="C10" s="20"/>
      <c r="D10" s="37"/>
      <c r="E10" s="20"/>
      <c r="F10" s="20"/>
      <c r="G10" s="3"/>
      <c r="H10" s="9"/>
    </row>
    <row r="11" spans="2:11">
      <c r="B11" s="28"/>
      <c r="C11" s="20"/>
      <c r="D11" s="22"/>
      <c r="E11" s="20"/>
      <c r="F11" s="20"/>
      <c r="G11" s="3"/>
      <c r="H11" s="9"/>
    </row>
    <row r="12" spans="2:11" ht="18">
      <c r="B12" s="28" t="s">
        <v>23</v>
      </c>
      <c r="C12" s="28"/>
      <c r="D12" s="121" t="s">
        <v>74</v>
      </c>
      <c r="E12" s="20"/>
      <c r="F12" s="20"/>
      <c r="G12" s="3"/>
      <c r="H12" s="9"/>
    </row>
    <row r="13" spans="2:11" ht="18">
      <c r="B13" s="28" t="s">
        <v>22</v>
      </c>
      <c r="C13" s="28"/>
      <c r="D13" s="121" t="s">
        <v>38</v>
      </c>
      <c r="E13" s="20"/>
      <c r="F13" s="20"/>
      <c r="G13" s="3"/>
      <c r="H13" s="9"/>
    </row>
    <row r="14" spans="2:11">
      <c r="B14" s="28"/>
      <c r="C14" s="28"/>
      <c r="D14" s="42"/>
      <c r="E14" s="20"/>
      <c r="F14" s="20"/>
      <c r="G14" s="3"/>
      <c r="H14" s="9"/>
    </row>
    <row r="15" spans="2:11">
      <c r="B15" s="28"/>
      <c r="C15" s="28"/>
      <c r="D15" s="42"/>
      <c r="E15" s="20"/>
      <c r="F15" s="20"/>
      <c r="G15" s="3"/>
      <c r="H15" s="9"/>
    </row>
    <row r="16" spans="2:11" s="14" customFormat="1" ht="18.75">
      <c r="B16" s="43"/>
      <c r="C16" s="43"/>
      <c r="D16" s="44" t="s">
        <v>20</v>
      </c>
      <c r="E16" s="43"/>
      <c r="F16" s="43"/>
      <c r="G16" s="15"/>
      <c r="H16" s="16"/>
      <c r="K16" s="17"/>
    </row>
    <row r="17" spans="2:11" s="14" customFormat="1" ht="18.75">
      <c r="G17" s="15"/>
      <c r="H17" s="16"/>
      <c r="K17" s="17"/>
    </row>
    <row r="18" spans="2:11" s="14" customFormat="1" ht="18.75">
      <c r="B18" s="46">
        <v>10</v>
      </c>
      <c r="C18" s="46"/>
      <c r="D18" s="47" t="s">
        <v>44</v>
      </c>
      <c r="E18" s="51">
        <f>'10_VO-KA'!I202</f>
        <v>0</v>
      </c>
      <c r="F18" s="43" t="s">
        <v>9</v>
      </c>
      <c r="G18" s="15"/>
      <c r="H18" s="16"/>
      <c r="K18" s="17"/>
    </row>
    <row r="19" spans="2:11" s="14" customFormat="1" ht="18.75">
      <c r="B19" s="46">
        <v>20</v>
      </c>
      <c r="C19" s="46"/>
      <c r="D19" s="47" t="s">
        <v>61</v>
      </c>
      <c r="E19" s="51">
        <f>'20_OGREVANJE'!I255</f>
        <v>0</v>
      </c>
      <c r="F19" s="43" t="s">
        <v>9</v>
      </c>
      <c r="G19" s="15"/>
      <c r="H19" s="16"/>
      <c r="K19" s="17"/>
    </row>
    <row r="20" spans="2:11" s="14" customFormat="1" ht="18.75">
      <c r="B20" s="46">
        <v>21</v>
      </c>
      <c r="C20" s="46"/>
      <c r="D20" s="47" t="s">
        <v>511</v>
      </c>
      <c r="E20" s="51">
        <f>'21_Ogrevanje talno'!I62</f>
        <v>0</v>
      </c>
      <c r="F20" s="43" t="s">
        <v>9</v>
      </c>
      <c r="G20" s="15"/>
      <c r="H20" s="16"/>
      <c r="K20" s="17"/>
    </row>
    <row r="21" spans="2:11" s="14" customFormat="1" ht="18.75">
      <c r="B21" s="46">
        <v>30</v>
      </c>
      <c r="C21" s="46"/>
      <c r="D21" s="47" t="s">
        <v>151</v>
      </c>
      <c r="E21" s="51">
        <f>'30_GEO sonde'!I83</f>
        <v>0</v>
      </c>
      <c r="F21" s="43" t="s">
        <v>9</v>
      </c>
      <c r="G21" s="15"/>
      <c r="H21" s="16"/>
      <c r="K21" s="17"/>
    </row>
    <row r="22" spans="2:11" s="14" customFormat="1" ht="18.75">
      <c r="B22" s="46">
        <v>40</v>
      </c>
      <c r="C22" s="46"/>
      <c r="D22" s="47" t="s">
        <v>63</v>
      </c>
      <c r="E22" s="51">
        <f>'40_Prezracevanje'!I89</f>
        <v>0</v>
      </c>
      <c r="F22" s="43" t="s">
        <v>9</v>
      </c>
      <c r="G22" s="15"/>
      <c r="H22" s="16"/>
      <c r="K22" s="17"/>
    </row>
    <row r="23" spans="2:11" s="14" customFormat="1" ht="18.75">
      <c r="B23" s="105">
        <v>50</v>
      </c>
      <c r="C23" s="105"/>
      <c r="D23" s="106" t="s">
        <v>72</v>
      </c>
      <c r="E23" s="108">
        <f>'50_Pohlajevanje'!I145</f>
        <v>0</v>
      </c>
      <c r="F23" s="107" t="s">
        <v>9</v>
      </c>
      <c r="G23" s="15"/>
      <c r="H23" s="16"/>
      <c r="K23" s="17"/>
    </row>
    <row r="24" spans="2:11" s="14" customFormat="1" ht="18.75">
      <c r="B24" s="43"/>
      <c r="C24" s="43"/>
      <c r="D24" s="60" t="s">
        <v>31</v>
      </c>
      <c r="E24" s="51">
        <f>SUM(E18:E23)</f>
        <v>0</v>
      </c>
      <c r="F24" s="43" t="s">
        <v>9</v>
      </c>
      <c r="G24" s="15"/>
      <c r="H24" s="16"/>
      <c r="K24" s="17"/>
    </row>
    <row r="25" spans="2:11" s="14" customFormat="1" ht="18.75">
      <c r="B25" s="43"/>
      <c r="C25" s="43"/>
      <c r="D25" s="45"/>
      <c r="E25" s="51"/>
      <c r="F25" s="43"/>
      <c r="G25" s="15"/>
      <c r="H25" s="16"/>
      <c r="K25" s="17"/>
    </row>
    <row r="26" spans="2:11" s="14" customFormat="1" ht="18.75">
      <c r="B26" s="43"/>
      <c r="C26" s="43"/>
      <c r="D26" s="60" t="s">
        <v>27</v>
      </c>
      <c r="E26" s="51">
        <f>E24*0.22</f>
        <v>0</v>
      </c>
      <c r="F26" s="43" t="s">
        <v>9</v>
      </c>
      <c r="G26" s="15"/>
      <c r="H26" s="16"/>
      <c r="K26" s="17"/>
    </row>
    <row r="27" spans="2:11" s="14" customFormat="1" ht="19.5" thickBot="1">
      <c r="B27" s="48"/>
      <c r="C27" s="48"/>
      <c r="D27" s="49"/>
      <c r="E27" s="52"/>
      <c r="F27" s="48"/>
      <c r="G27" s="15"/>
      <c r="H27" s="16"/>
      <c r="K27" s="17"/>
    </row>
    <row r="28" spans="2:11" s="14" customFormat="1" ht="19.5" thickTop="1">
      <c r="B28" s="43"/>
      <c r="C28" s="43"/>
      <c r="D28" s="60" t="s">
        <v>32</v>
      </c>
      <c r="E28" s="51">
        <f>SUM(E24:E27)</f>
        <v>0</v>
      </c>
      <c r="F28" s="43" t="s">
        <v>9</v>
      </c>
      <c r="G28" s="15"/>
      <c r="H28" s="16"/>
      <c r="K28" s="17"/>
    </row>
    <row r="29" spans="2:11" s="14" customFormat="1" ht="18.75">
      <c r="D29" s="18"/>
      <c r="G29" s="15"/>
      <c r="H29" s="16"/>
      <c r="K29" s="17"/>
    </row>
    <row r="30" spans="2:11">
      <c r="D30" s="6"/>
      <c r="G30" s="3"/>
      <c r="H30" s="9"/>
    </row>
  </sheetData>
  <pageMargins left="1.1811023622047245" right="0.39370078740157483" top="0.78740157480314965" bottom="0.78740157480314965" header="0.31496062992125984" footer="0.31496062992125984"/>
  <pageSetup paperSize="9" scale="82" fitToHeight="50" orientation="portrait" r:id="rId1"/>
  <headerFooter>
    <oddHeader xml:space="preserve">&amp;CPopis del strojnih instalacij in strojne opreme
&amp;Rprojekt: 17140-00
načrt: SPK - 5
</oddHeader>
    <oddFooter>&amp;C&amp;A&amp;R&amp;P/&amp;N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sheetPr>
  <dimension ref="A1:IU207"/>
  <sheetViews>
    <sheetView view="pageBreakPreview" zoomScaleNormal="100" zoomScaleSheetLayoutView="100" workbookViewId="0">
      <selection activeCell="H3" sqref="H3:H200"/>
    </sheetView>
  </sheetViews>
  <sheetFormatPr defaultRowHeight="15.75"/>
  <cols>
    <col min="1" max="1" width="3.28515625" style="33" customWidth="1"/>
    <col min="2" max="2" width="3.28515625" style="20" customWidth="1"/>
    <col min="3" max="3" width="47.7109375" style="104" customWidth="1"/>
    <col min="4" max="4" width="13.7109375" style="20" customWidth="1"/>
    <col min="5" max="5" width="4.7109375" style="20" customWidth="1"/>
    <col min="6" max="6" width="6.7109375" style="20" customWidth="1"/>
    <col min="7" max="7" width="8.7109375" style="20" customWidth="1"/>
    <col min="8" max="9" width="10.7109375" style="20" customWidth="1"/>
    <col min="10" max="10" width="22.28515625" style="74" customWidth="1"/>
    <col min="11" max="16384" width="9.140625" style="20"/>
  </cols>
  <sheetData>
    <row r="1" spans="1:255">
      <c r="A1" s="19" t="s">
        <v>3</v>
      </c>
      <c r="B1" s="19"/>
      <c r="C1" s="268" t="s">
        <v>4</v>
      </c>
      <c r="D1" s="268"/>
      <c r="E1" s="268"/>
      <c r="F1" s="76" t="s">
        <v>5</v>
      </c>
      <c r="G1" s="76" t="s">
        <v>6</v>
      </c>
      <c r="H1" s="21" t="s">
        <v>8</v>
      </c>
      <c r="I1" s="50" t="s">
        <v>7</v>
      </c>
    </row>
    <row r="3" spans="1:255" s="31" customFormat="1" ht="18.75" customHeight="1">
      <c r="A3" s="36">
        <v>10</v>
      </c>
      <c r="C3" s="195" t="s">
        <v>308</v>
      </c>
      <c r="D3" s="79"/>
      <c r="E3" s="81"/>
      <c r="F3" s="20"/>
      <c r="G3" s="80"/>
      <c r="H3" s="20"/>
      <c r="I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c r="BG3" s="20"/>
      <c r="BH3" s="20"/>
      <c r="BI3" s="20"/>
      <c r="BJ3" s="20"/>
      <c r="BK3" s="20"/>
      <c r="BL3" s="20"/>
      <c r="BM3" s="20"/>
      <c r="BN3" s="20"/>
      <c r="BO3" s="20"/>
      <c r="BP3" s="20"/>
      <c r="BQ3" s="20"/>
      <c r="BR3" s="20"/>
      <c r="BS3" s="20"/>
      <c r="BT3" s="20"/>
      <c r="BU3" s="20"/>
      <c r="BV3" s="20"/>
      <c r="BW3" s="20"/>
      <c r="BX3" s="20"/>
      <c r="BY3" s="20"/>
      <c r="BZ3" s="20"/>
      <c r="CA3" s="20"/>
      <c r="CB3" s="20"/>
      <c r="CC3" s="20"/>
      <c r="CD3" s="20"/>
      <c r="CE3" s="20"/>
      <c r="CF3" s="20"/>
      <c r="CG3" s="20"/>
      <c r="CH3" s="20"/>
      <c r="CI3" s="20"/>
      <c r="CJ3" s="20"/>
      <c r="CK3" s="20"/>
      <c r="CL3" s="20"/>
      <c r="CM3" s="20"/>
      <c r="CN3" s="20"/>
      <c r="CO3" s="20"/>
      <c r="CP3" s="20"/>
      <c r="CQ3" s="20"/>
      <c r="CR3" s="20"/>
      <c r="CS3" s="20"/>
      <c r="CT3" s="20"/>
      <c r="CU3" s="20"/>
      <c r="CV3" s="20"/>
      <c r="CW3" s="20"/>
      <c r="CX3" s="20"/>
      <c r="CY3" s="20"/>
      <c r="CZ3" s="20"/>
      <c r="DA3" s="20"/>
      <c r="DB3" s="20"/>
      <c r="DC3" s="20"/>
      <c r="DD3" s="20"/>
      <c r="DE3" s="20"/>
      <c r="DF3" s="20"/>
      <c r="DG3" s="20"/>
      <c r="DH3" s="20"/>
      <c r="DI3" s="20"/>
      <c r="DJ3" s="20"/>
      <c r="DK3" s="20"/>
      <c r="DL3" s="20"/>
      <c r="DM3" s="20"/>
      <c r="DN3" s="20"/>
      <c r="DO3" s="20"/>
      <c r="DP3" s="20"/>
      <c r="DQ3" s="20"/>
      <c r="DR3" s="20"/>
      <c r="DS3" s="20"/>
      <c r="DT3" s="20"/>
      <c r="DU3" s="20"/>
      <c r="DV3" s="20"/>
      <c r="DW3" s="20"/>
      <c r="DX3" s="20"/>
      <c r="DY3" s="20"/>
      <c r="DZ3" s="20"/>
      <c r="EA3" s="20"/>
      <c r="EB3" s="20"/>
      <c r="EC3" s="20"/>
      <c r="ED3" s="20"/>
      <c r="EE3" s="20"/>
      <c r="EF3" s="20"/>
      <c r="EG3" s="20"/>
      <c r="EH3" s="20"/>
      <c r="EI3" s="20"/>
      <c r="EJ3" s="20"/>
      <c r="EK3" s="20"/>
      <c r="EL3" s="20"/>
      <c r="EM3" s="20"/>
      <c r="EN3" s="20"/>
      <c r="EO3" s="20"/>
      <c r="EP3" s="20"/>
      <c r="EQ3" s="20"/>
      <c r="ER3" s="20"/>
      <c r="ES3" s="20"/>
      <c r="ET3" s="20"/>
      <c r="EU3" s="20"/>
      <c r="EV3" s="20"/>
      <c r="EW3" s="20"/>
      <c r="EX3" s="20"/>
      <c r="EY3" s="20"/>
      <c r="EZ3" s="20"/>
      <c r="FA3" s="20"/>
      <c r="FB3" s="20"/>
      <c r="FC3" s="20"/>
      <c r="FD3" s="20"/>
      <c r="FE3" s="20"/>
      <c r="FF3" s="20"/>
      <c r="FG3" s="20"/>
      <c r="FH3" s="20"/>
      <c r="FI3" s="20"/>
      <c r="FJ3" s="20"/>
      <c r="FK3" s="20"/>
      <c r="FL3" s="20"/>
      <c r="FM3" s="20"/>
      <c r="FN3" s="20"/>
      <c r="FO3" s="20"/>
      <c r="FP3" s="20"/>
      <c r="FQ3" s="20"/>
      <c r="FR3" s="20"/>
      <c r="FS3" s="20"/>
      <c r="FT3" s="20"/>
      <c r="FU3" s="20"/>
      <c r="FV3" s="20"/>
      <c r="FW3" s="20"/>
      <c r="FX3" s="20"/>
      <c r="FY3" s="20"/>
      <c r="FZ3" s="20"/>
      <c r="GA3" s="20"/>
      <c r="GB3" s="20"/>
      <c r="GC3" s="20"/>
      <c r="GD3" s="20"/>
      <c r="GE3" s="20"/>
      <c r="GF3" s="20"/>
      <c r="GG3" s="20"/>
      <c r="GH3" s="20"/>
      <c r="GI3" s="20"/>
      <c r="GJ3" s="20"/>
      <c r="GK3" s="20"/>
      <c r="GL3" s="20"/>
      <c r="GM3" s="20"/>
      <c r="GN3" s="20"/>
      <c r="GO3" s="20"/>
      <c r="GP3" s="20"/>
      <c r="GQ3" s="20"/>
      <c r="GR3" s="20"/>
      <c r="GS3" s="20"/>
      <c r="GT3" s="20"/>
      <c r="GU3" s="20"/>
      <c r="GV3" s="20"/>
      <c r="GW3" s="20"/>
      <c r="GX3" s="20"/>
      <c r="GY3" s="20"/>
      <c r="GZ3" s="20"/>
      <c r="HA3" s="20"/>
      <c r="HB3" s="20"/>
      <c r="HC3" s="20"/>
      <c r="HD3" s="20"/>
      <c r="HE3" s="20"/>
      <c r="HF3" s="20"/>
      <c r="HG3" s="20"/>
      <c r="HH3" s="20"/>
      <c r="HI3" s="20"/>
      <c r="HJ3" s="20"/>
      <c r="HK3" s="20"/>
      <c r="HL3" s="20"/>
      <c r="HM3" s="20"/>
      <c r="HN3" s="20"/>
      <c r="HO3" s="20"/>
      <c r="HP3" s="20"/>
      <c r="HQ3" s="20"/>
      <c r="HR3" s="20"/>
      <c r="HS3" s="20"/>
      <c r="HT3" s="20"/>
      <c r="HU3" s="20"/>
      <c r="HV3" s="20"/>
      <c r="HW3" s="20"/>
      <c r="HX3" s="20"/>
      <c r="HY3" s="20"/>
      <c r="HZ3" s="20"/>
      <c r="IA3" s="20"/>
      <c r="IB3" s="20"/>
      <c r="IC3" s="20"/>
      <c r="ID3" s="20"/>
      <c r="IE3" s="20"/>
      <c r="IF3" s="20"/>
      <c r="IG3" s="20"/>
      <c r="IH3" s="20"/>
      <c r="II3" s="20"/>
      <c r="IJ3" s="20"/>
      <c r="IK3" s="20"/>
      <c r="IL3" s="20"/>
      <c r="IM3" s="20"/>
      <c r="IN3" s="20"/>
      <c r="IO3" s="20"/>
      <c r="IP3" s="20"/>
      <c r="IQ3" s="20"/>
      <c r="IR3" s="20"/>
      <c r="IS3" s="20"/>
      <c r="IT3" s="20"/>
      <c r="IU3" s="20"/>
    </row>
    <row r="4" spans="1:255" s="83" customFormat="1">
      <c r="B4" s="23"/>
      <c r="C4" s="135"/>
      <c r="D4" s="82"/>
      <c r="E4" s="82"/>
    </row>
    <row r="5" spans="1:255" s="98" customFormat="1">
      <c r="A5" s="96"/>
      <c r="B5" s="23"/>
      <c r="C5" s="196"/>
      <c r="D5" s="82"/>
      <c r="E5" s="99"/>
      <c r="F5" s="82"/>
      <c r="G5" s="62"/>
      <c r="H5" s="63"/>
      <c r="I5" s="63"/>
      <c r="K5" s="83"/>
      <c r="L5" s="120"/>
    </row>
    <row r="6" spans="1:255" s="98" customFormat="1">
      <c r="A6" s="83"/>
      <c r="B6" s="192"/>
      <c r="C6" s="159" t="s">
        <v>352</v>
      </c>
      <c r="D6" s="193"/>
      <c r="E6" s="8"/>
      <c r="F6" s="181"/>
      <c r="G6" s="181"/>
      <c r="H6" s="143"/>
      <c r="I6" s="143"/>
      <c r="K6" s="83"/>
      <c r="L6" s="120"/>
    </row>
    <row r="7" spans="1:255" s="98" customFormat="1" ht="47.25">
      <c r="A7" s="96">
        <v>10</v>
      </c>
      <c r="B7" s="71" t="str">
        <f>IF(ISBLANK(C5),IF(ISBLANK(C7),5,CONCATENATE(COUNTA($B$4:B5)+1,".")))</f>
        <v>1.</v>
      </c>
      <c r="C7" s="159" t="s">
        <v>353</v>
      </c>
      <c r="D7" s="193"/>
      <c r="E7" s="8"/>
      <c r="F7" s="181">
        <v>1</v>
      </c>
      <c r="G7" s="181" t="s">
        <v>0</v>
      </c>
      <c r="H7" s="143"/>
      <c r="I7" s="143">
        <f t="shared" ref="I7:I35" si="0">+F7*H7</f>
        <v>0</v>
      </c>
      <c r="K7" s="83"/>
      <c r="L7" s="120"/>
    </row>
    <row r="8" spans="1:255" s="98" customFormat="1">
      <c r="A8" s="83"/>
      <c r="B8" s="192"/>
      <c r="C8" s="159"/>
      <c r="D8" s="193"/>
      <c r="E8" s="8"/>
      <c r="F8" s="181"/>
      <c r="G8" s="181"/>
      <c r="H8" s="143"/>
      <c r="I8" s="143"/>
      <c r="K8" s="83"/>
      <c r="L8" s="120"/>
    </row>
    <row r="9" spans="1:255" s="98" customFormat="1" ht="47.25">
      <c r="A9" s="96">
        <v>10</v>
      </c>
      <c r="B9" s="71" t="str">
        <f>IF(ISBLANK(C8),IF(ISBLANK(C9),5,CONCATENATE(COUNTA($B$4:B7)+1,".")))</f>
        <v>2.</v>
      </c>
      <c r="C9" s="159" t="s">
        <v>354</v>
      </c>
      <c r="D9" s="193"/>
      <c r="E9" s="83"/>
      <c r="F9" s="181">
        <v>1</v>
      </c>
      <c r="G9" s="181" t="s">
        <v>0</v>
      </c>
      <c r="H9" s="143"/>
      <c r="I9" s="143">
        <f t="shared" si="0"/>
        <v>0</v>
      </c>
      <c r="K9" s="83"/>
      <c r="L9" s="120"/>
    </row>
    <row r="10" spans="1:255" s="98" customFormat="1">
      <c r="A10" s="83"/>
      <c r="B10" s="192"/>
      <c r="C10" s="159"/>
      <c r="D10" s="193"/>
      <c r="E10" s="83"/>
      <c r="F10" s="181"/>
      <c r="G10" s="181"/>
      <c r="H10" s="143"/>
      <c r="I10" s="143"/>
      <c r="K10" s="83"/>
      <c r="L10" s="120"/>
    </row>
    <row r="11" spans="1:255" s="98" customFormat="1" ht="47.25">
      <c r="A11" s="96">
        <v>10</v>
      </c>
      <c r="B11" s="71" t="str">
        <f>IF(ISBLANK(C10),IF(ISBLANK(C11),5,CONCATENATE(COUNTA($B$4:B9)+1,".")))</f>
        <v>3.</v>
      </c>
      <c r="C11" s="159" t="s">
        <v>355</v>
      </c>
      <c r="D11" s="193"/>
      <c r="E11" s="83"/>
      <c r="F11" s="181">
        <v>1</v>
      </c>
      <c r="G11" s="181" t="s">
        <v>0</v>
      </c>
      <c r="H11" s="143"/>
      <c r="I11" s="143">
        <f t="shared" si="0"/>
        <v>0</v>
      </c>
      <c r="K11" s="83"/>
      <c r="L11" s="120"/>
    </row>
    <row r="12" spans="1:255" s="98" customFormat="1">
      <c r="A12" s="83"/>
      <c r="B12" s="192"/>
      <c r="C12" s="159"/>
      <c r="D12" s="193"/>
      <c r="E12" s="83"/>
      <c r="F12" s="181"/>
      <c r="G12" s="181"/>
      <c r="H12" s="143"/>
      <c r="I12" s="143"/>
      <c r="K12" s="83"/>
      <c r="L12" s="120"/>
    </row>
    <row r="13" spans="1:255" s="98" customFormat="1" ht="31.5">
      <c r="A13" s="96">
        <v>10</v>
      </c>
      <c r="B13" s="71" t="str">
        <f>IF(ISBLANK(C12),IF(ISBLANK(C13),5,CONCATENATE(COUNTA($B$4:B11)+1,".")))</f>
        <v>4.</v>
      </c>
      <c r="C13" s="159" t="s">
        <v>356</v>
      </c>
      <c r="D13" s="83"/>
      <c r="E13" s="83"/>
      <c r="F13" s="181">
        <v>2</v>
      </c>
      <c r="G13" s="181" t="s">
        <v>0</v>
      </c>
      <c r="H13" s="143"/>
      <c r="I13" s="143">
        <f t="shared" si="0"/>
        <v>0</v>
      </c>
      <c r="K13" s="83"/>
      <c r="L13" s="120"/>
    </row>
    <row r="14" spans="1:255" s="98" customFormat="1">
      <c r="A14" s="83"/>
      <c r="B14" s="192"/>
      <c r="C14" s="159"/>
      <c r="D14" s="83"/>
      <c r="E14" s="83"/>
      <c r="F14" s="181"/>
      <c r="G14" s="181"/>
      <c r="H14" s="143"/>
      <c r="I14" s="143"/>
      <c r="K14" s="83"/>
      <c r="L14" s="120"/>
    </row>
    <row r="15" spans="1:255" s="98" customFormat="1" ht="31.5">
      <c r="A15" s="96">
        <v>10</v>
      </c>
      <c r="B15" s="71" t="str">
        <f>IF(ISBLANK(C14),IF(ISBLANK(C15),5,CONCATENATE(COUNTA($B$4:B13)+1,".")))</f>
        <v>5.</v>
      </c>
      <c r="C15" s="159" t="s">
        <v>357</v>
      </c>
      <c r="D15" s="83"/>
      <c r="E15" s="83"/>
      <c r="F15" s="181">
        <v>2</v>
      </c>
      <c r="G15" s="181" t="s">
        <v>0</v>
      </c>
      <c r="H15" s="143"/>
      <c r="I15" s="143">
        <f t="shared" si="0"/>
        <v>0</v>
      </c>
      <c r="K15" s="83"/>
      <c r="L15" s="120"/>
    </row>
    <row r="16" spans="1:255" s="98" customFormat="1">
      <c r="A16" s="83"/>
      <c r="B16" s="192"/>
      <c r="C16" s="159"/>
      <c r="D16" s="83"/>
      <c r="E16" s="83"/>
      <c r="F16" s="181"/>
      <c r="G16" s="181"/>
      <c r="H16" s="143"/>
      <c r="I16" s="143"/>
      <c r="K16" s="83"/>
      <c r="L16" s="120"/>
    </row>
    <row r="17" spans="1:12" s="98" customFormat="1" ht="47.25">
      <c r="A17" s="96">
        <v>10</v>
      </c>
      <c r="B17" s="71" t="str">
        <f>IF(ISBLANK(C16),IF(ISBLANK(C17),5,CONCATENATE(COUNTA($B$4:B15)+1,".")))</f>
        <v>6.</v>
      </c>
      <c r="C17" s="159" t="s">
        <v>244</v>
      </c>
      <c r="D17" s="193" t="s">
        <v>245</v>
      </c>
      <c r="E17" s="83"/>
      <c r="F17" s="181">
        <v>2</v>
      </c>
      <c r="G17" s="181" t="s">
        <v>0</v>
      </c>
      <c r="H17" s="143"/>
      <c r="I17" s="143">
        <f t="shared" si="0"/>
        <v>0</v>
      </c>
      <c r="K17" s="83"/>
      <c r="L17" s="120"/>
    </row>
    <row r="18" spans="1:12" s="98" customFormat="1">
      <c r="A18" s="83"/>
      <c r="B18" s="192"/>
      <c r="C18" s="159"/>
      <c r="D18" s="193"/>
      <c r="E18" s="83"/>
      <c r="F18" s="181"/>
      <c r="G18" s="181"/>
      <c r="H18" s="143"/>
      <c r="I18" s="143"/>
      <c r="K18" s="83"/>
      <c r="L18" s="120"/>
    </row>
    <row r="19" spans="1:12" s="98" customFormat="1" ht="47.25">
      <c r="A19" s="96">
        <v>10</v>
      </c>
      <c r="B19" s="71" t="str">
        <f>IF(ISBLANK(C18),IF(ISBLANK(C19),5,CONCATENATE(COUNTA($B$4:B17)+1,".")))</f>
        <v>7.</v>
      </c>
      <c r="C19" s="159" t="s">
        <v>358</v>
      </c>
      <c r="D19" s="193" t="s">
        <v>245</v>
      </c>
      <c r="E19" s="83"/>
      <c r="F19" s="181">
        <v>1</v>
      </c>
      <c r="G19" s="181" t="s">
        <v>0</v>
      </c>
      <c r="H19" s="143"/>
      <c r="I19" s="143">
        <f t="shared" si="0"/>
        <v>0</v>
      </c>
      <c r="K19" s="83"/>
      <c r="L19" s="120"/>
    </row>
    <row r="20" spans="1:12" s="98" customFormat="1">
      <c r="A20" s="83"/>
      <c r="B20" s="192"/>
      <c r="C20" s="159"/>
      <c r="D20" s="193"/>
      <c r="E20" s="83"/>
      <c r="F20" s="181"/>
      <c r="G20" s="181"/>
      <c r="H20" s="143"/>
      <c r="I20" s="143"/>
      <c r="K20" s="83"/>
      <c r="L20" s="120"/>
    </row>
    <row r="21" spans="1:12" s="98" customFormat="1" ht="126">
      <c r="A21" s="96">
        <v>10</v>
      </c>
      <c r="B21" s="71" t="str">
        <f>IF(ISBLANK(C20),IF(ISBLANK(C21),5,CONCATENATE(COUNTA($B$4:B19)+1,".")))</f>
        <v>8.</v>
      </c>
      <c r="C21" s="159" t="s">
        <v>359</v>
      </c>
      <c r="D21" s="193" t="s">
        <v>245</v>
      </c>
      <c r="E21" s="83"/>
      <c r="F21" s="181">
        <v>1</v>
      </c>
      <c r="G21" s="181" t="s">
        <v>0</v>
      </c>
      <c r="H21" s="143"/>
      <c r="I21" s="143">
        <f t="shared" si="0"/>
        <v>0</v>
      </c>
      <c r="K21" s="83"/>
      <c r="L21" s="120"/>
    </row>
    <row r="22" spans="1:12" s="98" customFormat="1">
      <c r="A22" s="83"/>
      <c r="B22" s="192"/>
      <c r="C22" s="159"/>
      <c r="D22" s="193"/>
      <c r="E22" s="83"/>
      <c r="F22" s="181"/>
      <c r="G22" s="181"/>
      <c r="H22" s="143"/>
      <c r="I22" s="143"/>
      <c r="K22" s="83"/>
      <c r="L22" s="120"/>
    </row>
    <row r="23" spans="1:12" s="98" customFormat="1" ht="47.25">
      <c r="A23" s="96">
        <v>10</v>
      </c>
      <c r="B23" s="71" t="str">
        <f>IF(ISBLANK(C22),IF(ISBLANK(C23),5,CONCATENATE(COUNTA($B$4:B21)+1,".")))</f>
        <v>9.</v>
      </c>
      <c r="C23" s="159" t="s">
        <v>246</v>
      </c>
      <c r="D23" s="193" t="s">
        <v>245</v>
      </c>
      <c r="E23" s="83"/>
      <c r="F23" s="181">
        <v>1</v>
      </c>
      <c r="G23" s="181" t="s">
        <v>0</v>
      </c>
      <c r="H23" s="143"/>
      <c r="I23" s="143">
        <f t="shared" si="0"/>
        <v>0</v>
      </c>
      <c r="K23" s="83"/>
      <c r="L23" s="120"/>
    </row>
    <row r="24" spans="1:12" s="98" customFormat="1">
      <c r="A24" s="83"/>
      <c r="B24" s="192"/>
      <c r="C24" s="159"/>
      <c r="D24" s="193" t="s">
        <v>247</v>
      </c>
      <c r="E24" s="83"/>
      <c r="F24" s="181">
        <v>1</v>
      </c>
      <c r="G24" s="181" t="s">
        <v>0</v>
      </c>
      <c r="H24" s="143"/>
      <c r="I24" s="143">
        <f t="shared" si="0"/>
        <v>0</v>
      </c>
      <c r="K24" s="83"/>
      <c r="L24" s="120"/>
    </row>
    <row r="25" spans="1:12" s="98" customFormat="1">
      <c r="A25" s="83"/>
      <c r="B25" s="192"/>
      <c r="C25" s="96"/>
      <c r="D25" s="193" t="s">
        <v>360</v>
      </c>
      <c r="E25" s="83"/>
      <c r="F25" s="181">
        <v>1</v>
      </c>
      <c r="G25" s="181" t="s">
        <v>0</v>
      </c>
      <c r="H25" s="143"/>
      <c r="I25" s="143">
        <f t="shared" si="0"/>
        <v>0</v>
      </c>
      <c r="K25" s="83"/>
      <c r="L25" s="120"/>
    </row>
    <row r="26" spans="1:12" s="98" customFormat="1">
      <c r="A26" s="83"/>
      <c r="B26" s="192"/>
      <c r="C26" s="96"/>
      <c r="D26" s="193"/>
      <c r="E26" s="83"/>
      <c r="F26" s="181"/>
      <c r="G26" s="181"/>
      <c r="H26" s="143"/>
      <c r="I26" s="143"/>
      <c r="K26" s="83"/>
      <c r="L26" s="120"/>
    </row>
    <row r="27" spans="1:12" s="98" customFormat="1" ht="47.25">
      <c r="A27" s="96">
        <v>10</v>
      </c>
      <c r="B27" s="71" t="str">
        <f>IF(ISBLANK(C26),IF(ISBLANK(C27),5,CONCATENATE(COUNTA($B$4:B25)+1,".")))</f>
        <v>10.</v>
      </c>
      <c r="C27" s="159" t="s">
        <v>244</v>
      </c>
      <c r="D27" s="193" t="s">
        <v>249</v>
      </c>
      <c r="E27" s="83"/>
      <c r="F27" s="181">
        <v>2</v>
      </c>
      <c r="G27" s="181" t="s">
        <v>0</v>
      </c>
      <c r="H27" s="143"/>
      <c r="I27" s="143">
        <f t="shared" si="0"/>
        <v>0</v>
      </c>
      <c r="K27" s="83"/>
      <c r="L27" s="120"/>
    </row>
    <row r="28" spans="1:12" s="98" customFormat="1">
      <c r="A28" s="83"/>
      <c r="B28" s="192"/>
      <c r="C28" s="96"/>
      <c r="D28" s="193" t="s">
        <v>360</v>
      </c>
      <c r="E28" s="83"/>
      <c r="F28" s="181">
        <v>2</v>
      </c>
      <c r="G28" s="181" t="s">
        <v>0</v>
      </c>
      <c r="H28" s="143"/>
      <c r="I28" s="143">
        <f t="shared" si="0"/>
        <v>0</v>
      </c>
      <c r="K28" s="83"/>
      <c r="L28" s="120"/>
    </row>
    <row r="29" spans="1:12" s="98" customFormat="1">
      <c r="A29" s="83"/>
      <c r="B29" s="192"/>
      <c r="C29" s="96"/>
      <c r="D29" s="193" t="s">
        <v>248</v>
      </c>
      <c r="E29" s="83"/>
      <c r="F29" s="181">
        <v>1</v>
      </c>
      <c r="G29" s="181" t="s">
        <v>0</v>
      </c>
      <c r="H29" s="143"/>
      <c r="I29" s="143">
        <f t="shared" si="0"/>
        <v>0</v>
      </c>
      <c r="K29" s="83"/>
      <c r="L29" s="120"/>
    </row>
    <row r="30" spans="1:12" s="98" customFormat="1">
      <c r="A30" s="83"/>
      <c r="B30" s="192"/>
      <c r="C30" s="96"/>
      <c r="D30" s="193" t="s">
        <v>361</v>
      </c>
      <c r="E30" s="83"/>
      <c r="F30" s="181">
        <v>1</v>
      </c>
      <c r="G30" s="181" t="s">
        <v>0</v>
      </c>
      <c r="H30" s="143"/>
      <c r="I30" s="143">
        <f t="shared" si="0"/>
        <v>0</v>
      </c>
      <c r="K30" s="83"/>
      <c r="L30" s="120"/>
    </row>
    <row r="31" spans="1:12" s="98" customFormat="1">
      <c r="A31" s="83"/>
      <c r="B31" s="192"/>
      <c r="C31" s="96"/>
      <c r="D31" s="193" t="s">
        <v>247</v>
      </c>
      <c r="E31" s="83"/>
      <c r="F31" s="181">
        <v>5</v>
      </c>
      <c r="G31" s="181" t="s">
        <v>0</v>
      </c>
      <c r="H31" s="143"/>
      <c r="I31" s="143">
        <f t="shared" si="0"/>
        <v>0</v>
      </c>
      <c r="K31" s="83"/>
      <c r="L31" s="120"/>
    </row>
    <row r="32" spans="1:12" s="98" customFormat="1">
      <c r="A32" s="83"/>
      <c r="B32" s="192"/>
      <c r="C32" s="96"/>
      <c r="D32" s="193"/>
      <c r="E32" s="83"/>
      <c r="F32" s="181"/>
      <c r="G32" s="181"/>
      <c r="H32" s="143"/>
      <c r="I32" s="143"/>
      <c r="K32" s="83"/>
      <c r="L32" s="120"/>
    </row>
    <row r="33" spans="1:12" s="98" customFormat="1" ht="409.5">
      <c r="A33" s="96">
        <v>10</v>
      </c>
      <c r="B33" s="71" t="str">
        <f>IF(ISBLANK(C32),IF(ISBLANK(C33),5,CONCATENATE(COUNTA($B$4:B31)+1,".")))</f>
        <v>11.</v>
      </c>
      <c r="C33" s="159" t="s">
        <v>362</v>
      </c>
      <c r="D33" s="193"/>
      <c r="E33" s="8"/>
      <c r="F33" s="181">
        <v>1</v>
      </c>
      <c r="G33" s="181" t="s">
        <v>1</v>
      </c>
      <c r="H33" s="143"/>
      <c r="I33" s="143">
        <f t="shared" si="0"/>
        <v>0</v>
      </c>
      <c r="K33" s="83"/>
      <c r="L33" s="120"/>
    </row>
    <row r="34" spans="1:12" s="98" customFormat="1">
      <c r="A34" s="83"/>
      <c r="B34" s="192"/>
      <c r="C34" s="159"/>
      <c r="D34" s="193"/>
      <c r="E34" s="8"/>
      <c r="F34" s="181"/>
      <c r="G34" s="181"/>
      <c r="H34" s="143"/>
      <c r="I34" s="143"/>
      <c r="K34" s="83"/>
      <c r="L34" s="120"/>
    </row>
    <row r="35" spans="1:12" s="98" customFormat="1" ht="78.75">
      <c r="A35" s="96">
        <v>10</v>
      </c>
      <c r="B35" s="71" t="str">
        <f>IF(ISBLANK(C34),IF(ISBLANK(C35),5,CONCATENATE(COUNTA($B$4:B33)+1,".")))</f>
        <v>12.</v>
      </c>
      <c r="C35" s="159" t="s">
        <v>363</v>
      </c>
      <c r="D35" s="193"/>
      <c r="E35" s="8"/>
      <c r="F35" s="181">
        <v>1</v>
      </c>
      <c r="G35" s="181" t="s">
        <v>1</v>
      </c>
      <c r="H35" s="143"/>
      <c r="I35" s="143">
        <f t="shared" si="0"/>
        <v>0</v>
      </c>
      <c r="K35" s="83"/>
      <c r="L35" s="120"/>
    </row>
    <row r="36" spans="1:12" s="98" customFormat="1">
      <c r="A36" s="83"/>
      <c r="B36" s="192"/>
      <c r="C36" s="159"/>
      <c r="D36" s="193"/>
      <c r="E36" s="8"/>
      <c r="F36" s="181"/>
      <c r="G36" s="181"/>
      <c r="H36" s="143"/>
      <c r="I36" s="143"/>
      <c r="K36" s="83"/>
      <c r="L36" s="120"/>
    </row>
    <row r="37" spans="1:12" s="98" customFormat="1" ht="47.25">
      <c r="A37" s="96">
        <v>10</v>
      </c>
      <c r="B37" s="71" t="str">
        <f>IF(ISBLANK(C36),IF(ISBLANK(C37),5,CONCATENATE(COUNTA($B$4:B35)+1,".")))</f>
        <v>13.</v>
      </c>
      <c r="C37" s="159" t="s">
        <v>364</v>
      </c>
      <c r="D37" s="8"/>
      <c r="E37" s="83"/>
      <c r="F37" s="181">
        <v>15</v>
      </c>
      <c r="G37" s="181" t="s">
        <v>2</v>
      </c>
      <c r="H37" s="143"/>
      <c r="I37" s="143">
        <f>+F37*H37</f>
        <v>0</v>
      </c>
      <c r="K37" s="83"/>
      <c r="L37" s="120"/>
    </row>
    <row r="38" spans="1:12" s="98" customFormat="1">
      <c r="A38" s="83"/>
      <c r="B38" s="192"/>
      <c r="C38" s="159"/>
      <c r="D38" s="8"/>
      <c r="E38" s="83"/>
      <c r="F38" s="181"/>
      <c r="G38" s="181"/>
      <c r="H38" s="143"/>
      <c r="I38" s="143"/>
      <c r="K38" s="83"/>
      <c r="L38" s="120"/>
    </row>
    <row r="39" spans="1:12" s="98" customFormat="1" ht="47.25">
      <c r="A39" s="96">
        <v>10</v>
      </c>
      <c r="B39" s="71" t="str">
        <f>IF(ISBLANK(C38),IF(ISBLANK(C39),5,CONCATENATE(COUNTA($B$4:B37)+1,".")))</f>
        <v>14.</v>
      </c>
      <c r="C39" s="104" t="s">
        <v>250</v>
      </c>
      <c r="D39" s="83"/>
      <c r="E39" s="83"/>
      <c r="F39" s="181">
        <v>1</v>
      </c>
      <c r="G39" s="181" t="s">
        <v>1</v>
      </c>
      <c r="H39" s="143"/>
      <c r="I39" s="143">
        <f t="shared" ref="I39:I43" si="1">+F39*H39</f>
        <v>0</v>
      </c>
      <c r="K39" s="83"/>
      <c r="L39" s="120"/>
    </row>
    <row r="40" spans="1:12" s="98" customFormat="1">
      <c r="A40" s="83"/>
      <c r="B40" s="192"/>
      <c r="C40" s="104"/>
      <c r="D40" s="83"/>
      <c r="E40" s="83"/>
      <c r="F40" s="181"/>
      <c r="G40" s="181"/>
      <c r="H40" s="143"/>
      <c r="I40" s="143"/>
      <c r="K40" s="83"/>
      <c r="L40" s="120"/>
    </row>
    <row r="41" spans="1:12" s="98" customFormat="1" ht="31.5">
      <c r="A41" s="96">
        <v>10</v>
      </c>
      <c r="B41" s="71" t="str">
        <f>IF(ISBLANK(C40),IF(ISBLANK(C41),5,CONCATENATE(COUNTA($B$4:B39)+1,".")))</f>
        <v>15.</v>
      </c>
      <c r="C41" s="159" t="s">
        <v>251</v>
      </c>
      <c r="D41" s="83"/>
      <c r="E41" s="83"/>
      <c r="F41" s="181">
        <v>1</v>
      </c>
      <c r="G41" s="181" t="s">
        <v>1</v>
      </c>
      <c r="H41" s="143"/>
      <c r="I41" s="143">
        <f t="shared" si="1"/>
        <v>0</v>
      </c>
      <c r="K41" s="83"/>
      <c r="L41" s="120"/>
    </row>
    <row r="42" spans="1:12" s="98" customFormat="1">
      <c r="A42" s="83"/>
      <c r="B42" s="192"/>
      <c r="C42" s="159"/>
      <c r="D42" s="83"/>
      <c r="E42" s="83"/>
      <c r="F42" s="181"/>
      <c r="G42" s="181"/>
      <c r="H42" s="143"/>
      <c r="I42" s="143"/>
      <c r="K42" s="83"/>
      <c r="L42" s="120"/>
    </row>
    <row r="43" spans="1:12" s="98" customFormat="1" ht="63">
      <c r="A43" s="96">
        <v>10</v>
      </c>
      <c r="B43" s="71" t="str">
        <f>IF(ISBLANK(C42),IF(ISBLANK(C43),5,CONCATENATE(COUNTA($B$4:B41)+1,".")))</f>
        <v>16.</v>
      </c>
      <c r="C43" s="159" t="s">
        <v>365</v>
      </c>
      <c r="D43" s="83"/>
      <c r="E43" s="83"/>
      <c r="F43" s="181">
        <v>1</v>
      </c>
      <c r="G43" s="181" t="s">
        <v>1</v>
      </c>
      <c r="H43" s="143"/>
      <c r="I43" s="143">
        <f t="shared" si="1"/>
        <v>0</v>
      </c>
      <c r="K43" s="83"/>
      <c r="L43" s="120"/>
    </row>
    <row r="44" spans="1:12" s="98" customFormat="1">
      <c r="A44" s="83"/>
      <c r="B44" s="192"/>
      <c r="C44" s="159"/>
      <c r="D44" s="83"/>
      <c r="E44" s="83"/>
      <c r="F44" s="181"/>
      <c r="G44" s="181"/>
      <c r="H44" s="143"/>
      <c r="I44" s="143"/>
      <c r="K44" s="83"/>
      <c r="L44" s="120"/>
    </row>
    <row r="45" spans="1:12" s="98" customFormat="1" ht="47.25">
      <c r="A45" s="96">
        <v>10</v>
      </c>
      <c r="B45" s="71" t="str">
        <f>IF(ISBLANK(C44),IF(ISBLANK(C45),5,CONCATENATE(COUNTA($B$4:B43)+1,".")))</f>
        <v>17.</v>
      </c>
      <c r="C45" s="104" t="s">
        <v>366</v>
      </c>
      <c r="D45" s="8"/>
      <c r="E45" s="83"/>
      <c r="F45" s="181">
        <v>3</v>
      </c>
      <c r="G45" s="181" t="s">
        <v>0</v>
      </c>
      <c r="H45" s="143"/>
      <c r="I45" s="143">
        <f>+F45*H45</f>
        <v>0</v>
      </c>
      <c r="K45" s="83"/>
      <c r="L45" s="120"/>
    </row>
    <row r="46" spans="1:12" s="98" customFormat="1">
      <c r="A46" s="83"/>
      <c r="B46" s="192"/>
      <c r="C46" s="104"/>
      <c r="D46" s="8"/>
      <c r="E46" s="83"/>
      <c r="F46" s="181"/>
      <c r="G46" s="181"/>
      <c r="H46" s="143"/>
      <c r="I46" s="143"/>
      <c r="K46" s="83"/>
      <c r="L46" s="120"/>
    </row>
    <row r="47" spans="1:12" s="98" customFormat="1" ht="47.25">
      <c r="A47" s="96">
        <v>10</v>
      </c>
      <c r="B47" s="71" t="str">
        <f>IF(ISBLANK(C46),IF(ISBLANK(C47),5,CONCATENATE(COUNTA($B$4:B45)+1,".")))</f>
        <v>18.</v>
      </c>
      <c r="C47" s="159" t="s">
        <v>367</v>
      </c>
      <c r="D47" s="193"/>
      <c r="E47" s="83"/>
      <c r="F47" s="181">
        <v>3</v>
      </c>
      <c r="G47" s="181" t="s">
        <v>0</v>
      </c>
      <c r="H47" s="143"/>
      <c r="I47" s="143">
        <f>+F47*H47</f>
        <v>0</v>
      </c>
      <c r="K47" s="83"/>
      <c r="L47" s="120"/>
    </row>
    <row r="48" spans="1:12" s="98" customFormat="1">
      <c r="A48" s="83"/>
      <c r="B48" s="192"/>
      <c r="C48" s="159"/>
      <c r="D48" s="193"/>
      <c r="E48" s="83"/>
      <c r="F48" s="181"/>
      <c r="G48" s="181"/>
      <c r="H48" s="143"/>
      <c r="I48" s="143"/>
      <c r="K48" s="83"/>
      <c r="L48" s="120"/>
    </row>
    <row r="49" spans="1:12" s="98" customFormat="1" ht="110.25">
      <c r="A49" s="96">
        <v>10</v>
      </c>
      <c r="B49" s="71" t="str">
        <f>IF(ISBLANK(C48),IF(ISBLANK(C49),5,CONCATENATE(COUNTA($B$4:B47)+1,".")))</f>
        <v>19.</v>
      </c>
      <c r="C49" s="159" t="s">
        <v>368</v>
      </c>
      <c r="D49" s="83"/>
      <c r="E49" s="83"/>
      <c r="F49" s="181">
        <v>1</v>
      </c>
      <c r="G49" s="181" t="s">
        <v>1</v>
      </c>
      <c r="H49" s="143"/>
      <c r="I49" s="143">
        <f>+F49*H49</f>
        <v>0</v>
      </c>
      <c r="K49" s="83"/>
      <c r="L49" s="120"/>
    </row>
    <row r="50" spans="1:12" s="98" customFormat="1">
      <c r="A50" s="83"/>
      <c r="B50" s="192"/>
      <c r="C50" s="159"/>
      <c r="D50" s="83"/>
      <c r="E50" s="83"/>
      <c r="F50" s="181"/>
      <c r="G50" s="181"/>
      <c r="H50" s="143"/>
      <c r="I50" s="143"/>
      <c r="K50" s="83"/>
      <c r="L50" s="120"/>
    </row>
    <row r="51" spans="1:12" s="98" customFormat="1" ht="110.25">
      <c r="A51" s="96">
        <v>10</v>
      </c>
      <c r="B51" s="71" t="str">
        <f>IF(ISBLANK(C50),IF(ISBLANK(C51),5,CONCATENATE(COUNTA($B$4:B49)+1,".")))</f>
        <v>20.</v>
      </c>
      <c r="C51" s="159" t="s">
        <v>252</v>
      </c>
      <c r="D51" s="83"/>
      <c r="E51" s="83"/>
      <c r="F51" s="181">
        <v>1</v>
      </c>
      <c r="G51" s="181" t="s">
        <v>1</v>
      </c>
      <c r="H51" s="143"/>
      <c r="I51" s="143">
        <f t="shared" ref="I51:I59" si="2">+F51*H51</f>
        <v>0</v>
      </c>
      <c r="K51" s="83"/>
      <c r="L51" s="120"/>
    </row>
    <row r="52" spans="1:12" s="98" customFormat="1">
      <c r="A52" s="83"/>
      <c r="B52" s="192"/>
      <c r="C52" s="159"/>
      <c r="D52" s="83"/>
      <c r="E52" s="83"/>
      <c r="F52" s="181"/>
      <c r="G52" s="181"/>
      <c r="H52" s="143"/>
      <c r="I52" s="143"/>
      <c r="K52" s="83"/>
      <c r="L52" s="120"/>
    </row>
    <row r="53" spans="1:12" s="98" customFormat="1" ht="78.75">
      <c r="A53" s="96">
        <v>10</v>
      </c>
      <c r="B53" s="71" t="str">
        <f>IF(ISBLANK(C52),IF(ISBLANK(C53),5,CONCATENATE(COUNTA($B$4:B51)+1,".")))</f>
        <v>21.</v>
      </c>
      <c r="C53" s="159" t="s">
        <v>369</v>
      </c>
      <c r="D53" s="83"/>
      <c r="E53" s="83"/>
      <c r="F53" s="181">
        <v>1</v>
      </c>
      <c r="G53" s="181" t="s">
        <v>1</v>
      </c>
      <c r="H53" s="143"/>
      <c r="I53" s="143">
        <f t="shared" si="2"/>
        <v>0</v>
      </c>
      <c r="K53" s="83"/>
      <c r="L53" s="120"/>
    </row>
    <row r="54" spans="1:12" s="98" customFormat="1">
      <c r="A54" s="83"/>
      <c r="B54" s="192"/>
      <c r="C54" s="159"/>
      <c r="D54" s="83"/>
      <c r="E54" s="83"/>
      <c r="F54" s="181"/>
      <c r="G54" s="181"/>
      <c r="H54" s="143"/>
      <c r="I54" s="143"/>
      <c r="K54" s="83"/>
      <c r="L54" s="120"/>
    </row>
    <row r="55" spans="1:12" s="98" customFormat="1" ht="94.5">
      <c r="A55" s="96">
        <v>10</v>
      </c>
      <c r="B55" s="71" t="str">
        <f>IF(ISBLANK(C54),IF(ISBLANK(C55),5,CONCATENATE(COUNTA($B$4:B53)+1,".")))</f>
        <v>22.</v>
      </c>
      <c r="C55" s="159" t="s">
        <v>370</v>
      </c>
      <c r="D55" s="83"/>
      <c r="E55" s="83"/>
      <c r="F55" s="181">
        <v>1</v>
      </c>
      <c r="G55" s="181" t="s">
        <v>1</v>
      </c>
      <c r="H55" s="143"/>
      <c r="I55" s="143">
        <f t="shared" si="2"/>
        <v>0</v>
      </c>
      <c r="K55" s="83"/>
      <c r="L55" s="120"/>
    </row>
    <row r="56" spans="1:12" s="98" customFormat="1">
      <c r="A56" s="83"/>
      <c r="B56" s="192"/>
      <c r="C56" s="159"/>
      <c r="D56" s="83"/>
      <c r="E56" s="83"/>
      <c r="F56" s="181"/>
      <c r="G56" s="181"/>
      <c r="H56" s="143"/>
      <c r="I56" s="143"/>
      <c r="K56" s="83"/>
      <c r="L56" s="120"/>
    </row>
    <row r="57" spans="1:12" s="98" customFormat="1" ht="63">
      <c r="A57" s="96">
        <v>10</v>
      </c>
      <c r="B57" s="71" t="str">
        <f>IF(ISBLANK(C56),IF(ISBLANK(C57),5,CONCATENATE(COUNTA($B$4:B55)+1,".")))</f>
        <v>23.</v>
      </c>
      <c r="C57" s="159" t="s">
        <v>253</v>
      </c>
      <c r="D57" s="193"/>
      <c r="E57" s="83"/>
      <c r="F57" s="181">
        <v>1</v>
      </c>
      <c r="G57" s="181" t="s">
        <v>1</v>
      </c>
      <c r="H57" s="143"/>
      <c r="I57" s="143">
        <f t="shared" si="2"/>
        <v>0</v>
      </c>
      <c r="K57" s="83"/>
      <c r="L57" s="120"/>
    </row>
    <row r="58" spans="1:12" s="98" customFormat="1">
      <c r="A58" s="83"/>
      <c r="B58" s="192"/>
      <c r="C58" s="159"/>
      <c r="D58" s="193"/>
      <c r="E58" s="83"/>
      <c r="F58" s="181"/>
      <c r="G58" s="181"/>
      <c r="H58" s="143"/>
      <c r="I58" s="143"/>
      <c r="K58" s="83"/>
      <c r="L58" s="120"/>
    </row>
    <row r="59" spans="1:12" s="98" customFormat="1" ht="31.5">
      <c r="A59" s="96">
        <v>10</v>
      </c>
      <c r="B59" s="71" t="str">
        <f>IF(ISBLANK(C58),IF(ISBLANK(C59),5,CONCATENATE(COUNTA($B$4:B57)+1,".")))</f>
        <v>24.</v>
      </c>
      <c r="C59" s="159" t="s">
        <v>254</v>
      </c>
      <c r="D59" s="193" t="s">
        <v>371</v>
      </c>
      <c r="E59" s="83"/>
      <c r="F59" s="181">
        <v>2</v>
      </c>
      <c r="G59" s="181" t="s">
        <v>0</v>
      </c>
      <c r="H59" s="143"/>
      <c r="I59" s="143">
        <f t="shared" si="2"/>
        <v>0</v>
      </c>
      <c r="K59" s="83"/>
      <c r="L59" s="120"/>
    </row>
    <row r="60" spans="1:12" s="98" customFormat="1">
      <c r="A60" s="83"/>
      <c r="B60" s="192"/>
      <c r="C60" s="159"/>
      <c r="D60" s="193"/>
      <c r="E60" s="83"/>
      <c r="F60" s="181"/>
      <c r="G60" s="181"/>
      <c r="H60" s="143"/>
      <c r="I60" s="143"/>
      <c r="K60" s="83"/>
      <c r="L60" s="120"/>
    </row>
    <row r="61" spans="1:12" s="98" customFormat="1" ht="94.5">
      <c r="A61" s="96">
        <v>10</v>
      </c>
      <c r="B61" s="71" t="str">
        <f>IF(ISBLANK(C60),IF(ISBLANK(C61),5,CONCATENATE(COUNTA($B$4:B59)+1,".")))</f>
        <v>25.</v>
      </c>
      <c r="C61" s="159" t="s">
        <v>255</v>
      </c>
      <c r="D61" s="83" t="s">
        <v>360</v>
      </c>
      <c r="E61" s="83"/>
      <c r="F61" s="181">
        <v>6</v>
      </c>
      <c r="G61" s="181" t="s">
        <v>1</v>
      </c>
      <c r="H61" s="143"/>
      <c r="I61" s="143">
        <f>+F61*H61</f>
        <v>0</v>
      </c>
      <c r="K61" s="83"/>
      <c r="L61" s="120"/>
    </row>
    <row r="62" spans="1:12" s="98" customFormat="1">
      <c r="A62" s="83"/>
      <c r="B62" s="192"/>
      <c r="C62" s="159"/>
      <c r="D62" s="83"/>
      <c r="E62" s="83"/>
      <c r="F62" s="181"/>
      <c r="G62" s="181"/>
      <c r="H62" s="143"/>
      <c r="I62" s="143"/>
      <c r="K62" s="83"/>
      <c r="L62" s="120"/>
    </row>
    <row r="63" spans="1:12" s="98" customFormat="1" ht="63">
      <c r="A63" s="96">
        <v>10</v>
      </c>
      <c r="B63" s="71" t="str">
        <f>IF(ISBLANK(C62),IF(ISBLANK(C63),5,CONCATENATE(COUNTA($B$4:B61)+1,".")))</f>
        <v>26.</v>
      </c>
      <c r="C63" s="159" t="s">
        <v>256</v>
      </c>
      <c r="D63" s="83"/>
      <c r="E63" s="8"/>
      <c r="F63" s="181">
        <v>9</v>
      </c>
      <c r="G63" s="181" t="s">
        <v>1</v>
      </c>
      <c r="H63" s="143"/>
      <c r="I63" s="143">
        <f>+F63*H63</f>
        <v>0</v>
      </c>
      <c r="K63" s="83"/>
      <c r="L63" s="120"/>
    </row>
    <row r="64" spans="1:12" s="98" customFormat="1">
      <c r="A64" s="83"/>
      <c r="B64" s="192"/>
      <c r="C64" s="159"/>
      <c r="D64" s="83"/>
      <c r="E64" s="8"/>
      <c r="F64" s="181"/>
      <c r="G64" s="181"/>
      <c r="H64" s="143"/>
      <c r="I64" s="143"/>
      <c r="K64" s="83"/>
      <c r="L64" s="120"/>
    </row>
    <row r="65" spans="1:12" s="98" customFormat="1" ht="63">
      <c r="A65" s="96">
        <v>10</v>
      </c>
      <c r="B65" s="71" t="str">
        <f>IF(ISBLANK(C64),IF(ISBLANK(C65),5,CONCATENATE(COUNTA($B$4:B63)+1,".")))</f>
        <v>27.</v>
      </c>
      <c r="C65" s="159" t="s">
        <v>257</v>
      </c>
      <c r="D65" s="83" t="s">
        <v>247</v>
      </c>
      <c r="E65" s="8"/>
      <c r="F65" s="181">
        <v>1</v>
      </c>
      <c r="G65" s="181" t="s">
        <v>1</v>
      </c>
      <c r="H65" s="143"/>
      <c r="I65" s="143">
        <f>+F65*H65</f>
        <v>0</v>
      </c>
      <c r="K65" s="83"/>
      <c r="L65" s="120"/>
    </row>
    <row r="66" spans="1:12" s="98" customFormat="1">
      <c r="A66" s="83"/>
      <c r="B66" s="192"/>
      <c r="C66" s="96"/>
      <c r="D66" s="83" t="s">
        <v>249</v>
      </c>
      <c r="E66" s="8"/>
      <c r="F66" s="181">
        <v>6</v>
      </c>
      <c r="G66" s="181" t="s">
        <v>1</v>
      </c>
      <c r="H66" s="143"/>
      <c r="I66" s="143">
        <f t="shared" ref="I66:I68" si="3">+F66*H66</f>
        <v>0</v>
      </c>
      <c r="K66" s="83"/>
      <c r="L66" s="120"/>
    </row>
    <row r="67" spans="1:12" s="98" customFormat="1">
      <c r="A67" s="83"/>
      <c r="B67" s="192"/>
      <c r="C67" s="96"/>
      <c r="D67" s="83"/>
      <c r="E67" s="8"/>
      <c r="F67" s="181"/>
      <c r="G67" s="181"/>
      <c r="H67" s="143"/>
      <c r="I67" s="143"/>
      <c r="K67" s="83"/>
      <c r="L67" s="120"/>
    </row>
    <row r="68" spans="1:12" s="98" customFormat="1" ht="63">
      <c r="A68" s="96">
        <v>10</v>
      </c>
      <c r="B68" s="71" t="str">
        <f>IF(ISBLANK(C67),IF(ISBLANK(C68),5,CONCATENATE(COUNTA($B$4:B66)+1,".")))</f>
        <v>28.</v>
      </c>
      <c r="C68" s="159" t="s">
        <v>285</v>
      </c>
      <c r="D68" s="83" t="s">
        <v>249</v>
      </c>
      <c r="E68" s="8"/>
      <c r="F68" s="181">
        <v>4</v>
      </c>
      <c r="G68" s="181" t="s">
        <v>1</v>
      </c>
      <c r="H68" s="143"/>
      <c r="I68" s="143">
        <f t="shared" si="3"/>
        <v>0</v>
      </c>
      <c r="K68" s="83"/>
      <c r="L68" s="120"/>
    </row>
    <row r="69" spans="1:12" s="98" customFormat="1">
      <c r="A69" s="83"/>
      <c r="B69" s="192"/>
      <c r="C69" s="159"/>
      <c r="D69" s="83"/>
      <c r="E69" s="8"/>
      <c r="F69" s="181"/>
      <c r="G69" s="181"/>
      <c r="H69" s="143"/>
      <c r="I69" s="143"/>
      <c r="K69" s="83"/>
      <c r="L69" s="120"/>
    </row>
    <row r="70" spans="1:12" s="98" customFormat="1" ht="110.25">
      <c r="A70" s="96">
        <v>10</v>
      </c>
      <c r="B70" s="71" t="str">
        <f>IF(ISBLANK(C69),IF(ISBLANK(C70),5,CONCATENATE(COUNTA($B$4:B68)+1,".")))</f>
        <v>29.</v>
      </c>
      <c r="C70" s="159" t="s">
        <v>372</v>
      </c>
      <c r="D70" s="193"/>
      <c r="E70" s="8"/>
      <c r="F70" s="181">
        <v>3</v>
      </c>
      <c r="G70" s="181" t="s">
        <v>1</v>
      </c>
      <c r="H70" s="143"/>
      <c r="I70" s="143">
        <f>+F70*H70</f>
        <v>0</v>
      </c>
      <c r="K70" s="83"/>
      <c r="L70" s="120"/>
    </row>
    <row r="71" spans="1:12" s="98" customFormat="1">
      <c r="A71" s="83"/>
      <c r="B71" s="192"/>
      <c r="C71" s="159"/>
      <c r="D71" s="193"/>
      <c r="E71" s="8"/>
      <c r="F71" s="181"/>
      <c r="G71" s="181"/>
      <c r="H71" s="143"/>
      <c r="I71" s="143"/>
      <c r="K71" s="83"/>
      <c r="L71" s="120"/>
    </row>
    <row r="72" spans="1:12" s="98" customFormat="1" ht="63">
      <c r="A72" s="96">
        <v>10</v>
      </c>
      <c r="B72" s="71" t="str">
        <f>IF(ISBLANK(C71),IF(ISBLANK(C72),5,CONCATENATE(COUNTA($B$4:B70)+1,".")))</f>
        <v>30.</v>
      </c>
      <c r="C72" s="159" t="s">
        <v>258</v>
      </c>
      <c r="D72" s="193" t="s">
        <v>259</v>
      </c>
      <c r="E72" s="8"/>
      <c r="F72" s="181">
        <v>65</v>
      </c>
      <c r="G72" s="181" t="s">
        <v>2</v>
      </c>
      <c r="H72" s="143"/>
      <c r="I72" s="143">
        <f>+F72*H72</f>
        <v>0</v>
      </c>
      <c r="K72" s="83"/>
      <c r="L72" s="120"/>
    </row>
    <row r="73" spans="1:12" s="98" customFormat="1">
      <c r="A73" s="83"/>
      <c r="B73" s="192"/>
      <c r="C73" s="96"/>
      <c r="D73" s="193" t="s">
        <v>260</v>
      </c>
      <c r="E73" s="8"/>
      <c r="F73" s="181">
        <v>35</v>
      </c>
      <c r="G73" s="181" t="s">
        <v>2</v>
      </c>
      <c r="H73" s="143"/>
      <c r="I73" s="143">
        <f>+F73*H73</f>
        <v>0</v>
      </c>
      <c r="K73" s="83"/>
      <c r="L73" s="120"/>
    </row>
    <row r="74" spans="1:12" s="98" customFormat="1">
      <c r="A74" s="83"/>
      <c r="B74" s="192"/>
      <c r="C74" s="96"/>
      <c r="D74" s="193"/>
      <c r="E74" s="8"/>
      <c r="F74" s="181"/>
      <c r="G74" s="181"/>
      <c r="H74" s="143"/>
      <c r="I74" s="143"/>
      <c r="K74" s="83"/>
      <c r="L74" s="120"/>
    </row>
    <row r="75" spans="1:12" s="98" customFormat="1" ht="63">
      <c r="A75" s="96">
        <v>10</v>
      </c>
      <c r="B75" s="71" t="str">
        <f>IF(ISBLANK(C74),IF(ISBLANK(C75),5,CONCATENATE(COUNTA($B$4:B73)+1,".")))</f>
        <v>31.</v>
      </c>
      <c r="C75" s="104" t="s">
        <v>261</v>
      </c>
      <c r="D75" s="193" t="s">
        <v>262</v>
      </c>
      <c r="E75" s="8"/>
      <c r="F75" s="181">
        <v>250</v>
      </c>
      <c r="G75" s="181" t="s">
        <v>2</v>
      </c>
      <c r="H75" s="143"/>
      <c r="I75" s="143">
        <f t="shared" ref="I75:I91" si="4">+F75*H75</f>
        <v>0</v>
      </c>
      <c r="K75" s="83"/>
      <c r="L75" s="120"/>
    </row>
    <row r="76" spans="1:12" s="98" customFormat="1">
      <c r="A76" s="83"/>
      <c r="B76" s="192"/>
      <c r="C76" s="104"/>
      <c r="D76" s="193" t="s">
        <v>263</v>
      </c>
      <c r="E76" s="8"/>
      <c r="F76" s="181">
        <v>80</v>
      </c>
      <c r="G76" s="181" t="s">
        <v>2</v>
      </c>
      <c r="H76" s="143"/>
      <c r="I76" s="143">
        <f t="shared" si="4"/>
        <v>0</v>
      </c>
      <c r="K76" s="83"/>
      <c r="L76" s="120"/>
    </row>
    <row r="77" spans="1:12" s="98" customFormat="1">
      <c r="A77" s="83"/>
      <c r="B77" s="192"/>
      <c r="C77" s="96"/>
      <c r="D77" s="193" t="s">
        <v>264</v>
      </c>
      <c r="E77" s="83"/>
      <c r="F77" s="181">
        <v>150</v>
      </c>
      <c r="G77" s="181" t="s">
        <v>2</v>
      </c>
      <c r="H77" s="143"/>
      <c r="I77" s="143">
        <f t="shared" si="4"/>
        <v>0</v>
      </c>
      <c r="K77" s="83"/>
      <c r="L77" s="120"/>
    </row>
    <row r="78" spans="1:12" s="98" customFormat="1">
      <c r="A78" s="83"/>
      <c r="B78" s="192"/>
      <c r="C78" s="96"/>
      <c r="D78" s="83" t="s">
        <v>265</v>
      </c>
      <c r="E78" s="83"/>
      <c r="F78" s="181">
        <v>30</v>
      </c>
      <c r="G78" s="181" t="s">
        <v>2</v>
      </c>
      <c r="H78" s="143"/>
      <c r="I78" s="143">
        <f t="shared" si="4"/>
        <v>0</v>
      </c>
      <c r="K78" s="83"/>
      <c r="L78" s="120"/>
    </row>
    <row r="79" spans="1:12" s="98" customFormat="1">
      <c r="A79" s="83"/>
      <c r="B79" s="192"/>
      <c r="C79" s="96"/>
      <c r="D79" s="83" t="s">
        <v>266</v>
      </c>
      <c r="E79" s="83"/>
      <c r="F79" s="181">
        <v>50</v>
      </c>
      <c r="G79" s="181" t="s">
        <v>2</v>
      </c>
      <c r="H79" s="143"/>
      <c r="I79" s="143">
        <f t="shared" si="4"/>
        <v>0</v>
      </c>
      <c r="K79" s="83"/>
      <c r="L79" s="120"/>
    </row>
    <row r="80" spans="1:12" s="98" customFormat="1">
      <c r="A80" s="83"/>
      <c r="B80" s="192"/>
      <c r="C80" s="96"/>
      <c r="D80" s="83" t="s">
        <v>267</v>
      </c>
      <c r="E80" s="83"/>
      <c r="F80" s="181">
        <v>50</v>
      </c>
      <c r="G80" s="181" t="s">
        <v>2</v>
      </c>
      <c r="H80" s="143"/>
      <c r="I80" s="143">
        <f t="shared" si="4"/>
        <v>0</v>
      </c>
      <c r="K80" s="83"/>
      <c r="L80" s="120"/>
    </row>
    <row r="81" spans="1:12" s="98" customFormat="1">
      <c r="A81" s="83"/>
      <c r="B81" s="192"/>
      <c r="C81" s="96"/>
      <c r="D81" s="83"/>
      <c r="E81" s="83"/>
      <c r="F81" s="181"/>
      <c r="G81" s="181"/>
      <c r="H81" s="143"/>
      <c r="I81" s="143"/>
      <c r="K81" s="83"/>
      <c r="L81" s="120"/>
    </row>
    <row r="82" spans="1:12" s="98" customFormat="1" ht="63">
      <c r="A82" s="96">
        <v>10</v>
      </c>
      <c r="B82" s="71" t="str">
        <f>IF(ISBLANK(C81),IF(ISBLANK(C82),5,CONCATENATE(COUNTA($B$4:B80)+1,".")))</f>
        <v>32.</v>
      </c>
      <c r="C82" s="104" t="s">
        <v>268</v>
      </c>
      <c r="D82" s="193" t="s">
        <v>269</v>
      </c>
      <c r="E82" s="83"/>
      <c r="F82" s="181">
        <v>150</v>
      </c>
      <c r="G82" s="181" t="s">
        <v>2</v>
      </c>
      <c r="H82" s="143"/>
      <c r="I82" s="143">
        <f t="shared" si="4"/>
        <v>0</v>
      </c>
      <c r="K82" s="83"/>
      <c r="L82" s="120"/>
    </row>
    <row r="83" spans="1:12" s="98" customFormat="1">
      <c r="A83" s="83"/>
      <c r="B83" s="192"/>
      <c r="C83" s="104"/>
      <c r="D83" s="193" t="s">
        <v>270</v>
      </c>
      <c r="E83" s="83"/>
      <c r="F83" s="181">
        <v>50</v>
      </c>
      <c r="G83" s="181" t="s">
        <v>2</v>
      </c>
      <c r="H83" s="143"/>
      <c r="I83" s="143">
        <f t="shared" si="4"/>
        <v>0</v>
      </c>
      <c r="K83" s="83"/>
      <c r="L83" s="120"/>
    </row>
    <row r="84" spans="1:12" s="98" customFormat="1">
      <c r="A84" s="83"/>
      <c r="B84" s="192"/>
      <c r="C84" s="96"/>
      <c r="D84" s="193" t="s">
        <v>271</v>
      </c>
      <c r="E84" s="83"/>
      <c r="F84" s="181">
        <v>100</v>
      </c>
      <c r="G84" s="181" t="s">
        <v>2</v>
      </c>
      <c r="H84" s="143"/>
      <c r="I84" s="143">
        <f t="shared" si="4"/>
        <v>0</v>
      </c>
      <c r="K84" s="83"/>
      <c r="L84" s="120"/>
    </row>
    <row r="85" spans="1:12" s="98" customFormat="1">
      <c r="A85" s="83"/>
      <c r="B85" s="192"/>
      <c r="C85" s="96"/>
      <c r="D85" s="83" t="s">
        <v>272</v>
      </c>
      <c r="E85" s="8"/>
      <c r="F85" s="181">
        <v>30</v>
      </c>
      <c r="G85" s="181" t="s">
        <v>2</v>
      </c>
      <c r="H85" s="143"/>
      <c r="I85" s="143">
        <f t="shared" si="4"/>
        <v>0</v>
      </c>
      <c r="K85" s="83"/>
      <c r="L85" s="120"/>
    </row>
    <row r="86" spans="1:12" s="98" customFormat="1">
      <c r="A86" s="83"/>
      <c r="B86" s="192"/>
      <c r="C86" s="104"/>
      <c r="D86" s="83" t="s">
        <v>273</v>
      </c>
      <c r="E86" s="83"/>
      <c r="F86" s="181">
        <v>50</v>
      </c>
      <c r="G86" s="181" t="s">
        <v>2</v>
      </c>
      <c r="H86" s="143"/>
      <c r="I86" s="143">
        <f t="shared" si="4"/>
        <v>0</v>
      </c>
      <c r="K86" s="83"/>
      <c r="L86" s="120"/>
    </row>
    <row r="87" spans="1:12" s="98" customFormat="1">
      <c r="A87" s="83"/>
      <c r="B87" s="192"/>
      <c r="C87" s="96"/>
      <c r="D87" s="83" t="s">
        <v>274</v>
      </c>
      <c r="E87" s="83"/>
      <c r="F87" s="181">
        <v>50</v>
      </c>
      <c r="G87" s="181" t="s">
        <v>2</v>
      </c>
      <c r="H87" s="143"/>
      <c r="I87" s="143">
        <f t="shared" si="4"/>
        <v>0</v>
      </c>
      <c r="K87" s="83"/>
      <c r="L87" s="120"/>
    </row>
    <row r="88" spans="1:12" s="98" customFormat="1">
      <c r="A88" s="83"/>
      <c r="B88" s="192"/>
      <c r="C88" s="96"/>
      <c r="D88" s="83"/>
      <c r="E88" s="83"/>
      <c r="F88" s="181"/>
      <c r="G88" s="181"/>
      <c r="H88" s="143"/>
      <c r="I88" s="143"/>
      <c r="K88" s="83"/>
      <c r="L88" s="120"/>
    </row>
    <row r="89" spans="1:12" s="98" customFormat="1" ht="63">
      <c r="A89" s="96">
        <v>10</v>
      </c>
      <c r="B89" s="71" t="str">
        <f>IF(ISBLANK(C88),IF(ISBLANK(C89),5,CONCATENATE(COUNTA($B$4:B87)+1,".")))</f>
        <v>33.</v>
      </c>
      <c r="C89" s="104" t="s">
        <v>275</v>
      </c>
      <c r="D89" s="193" t="s">
        <v>276</v>
      </c>
      <c r="E89" s="83"/>
      <c r="F89" s="181">
        <v>100</v>
      </c>
      <c r="G89" s="181" t="s">
        <v>2</v>
      </c>
      <c r="H89" s="143"/>
      <c r="I89" s="143">
        <f t="shared" si="4"/>
        <v>0</v>
      </c>
      <c r="K89" s="83"/>
      <c r="L89" s="120"/>
    </row>
    <row r="90" spans="1:12" s="98" customFormat="1">
      <c r="A90" s="83"/>
      <c r="B90" s="192"/>
      <c r="C90" s="104"/>
      <c r="D90" s="193" t="s">
        <v>277</v>
      </c>
      <c r="E90" s="83"/>
      <c r="F90" s="181">
        <v>30</v>
      </c>
      <c r="G90" s="181" t="s">
        <v>2</v>
      </c>
      <c r="H90" s="143"/>
      <c r="I90" s="143">
        <f t="shared" si="4"/>
        <v>0</v>
      </c>
      <c r="K90" s="83"/>
      <c r="L90" s="120"/>
    </row>
    <row r="91" spans="1:12" s="98" customFormat="1">
      <c r="A91" s="83"/>
      <c r="B91" s="192"/>
      <c r="C91" s="104"/>
      <c r="D91" s="193" t="s">
        <v>278</v>
      </c>
      <c r="E91" s="8"/>
      <c r="F91" s="181">
        <v>50</v>
      </c>
      <c r="G91" s="181" t="s">
        <v>2</v>
      </c>
      <c r="H91" s="143"/>
      <c r="I91" s="143">
        <f t="shared" si="4"/>
        <v>0</v>
      </c>
      <c r="K91" s="83"/>
      <c r="L91" s="120"/>
    </row>
    <row r="92" spans="1:12" s="98" customFormat="1">
      <c r="A92" s="83"/>
      <c r="B92" s="192"/>
      <c r="C92" s="104"/>
      <c r="D92" s="193"/>
      <c r="E92" s="8"/>
      <c r="F92" s="181"/>
      <c r="G92" s="181"/>
      <c r="H92" s="143"/>
      <c r="I92" s="143"/>
      <c r="K92" s="83"/>
      <c r="L92" s="120"/>
    </row>
    <row r="93" spans="1:12" s="98" customFormat="1" ht="126">
      <c r="A93" s="96">
        <v>10</v>
      </c>
      <c r="B93" s="71" t="str">
        <f>IF(ISBLANK(C92),IF(ISBLANK(C93),5,CONCATENATE(COUNTA($B$4:B91)+1,".")))</f>
        <v>34.</v>
      </c>
      <c r="C93" s="104" t="s">
        <v>373</v>
      </c>
      <c r="D93" s="8"/>
      <c r="E93" s="8"/>
      <c r="F93" s="181">
        <v>2</v>
      </c>
      <c r="G93" s="181" t="s">
        <v>1</v>
      </c>
      <c r="H93" s="143"/>
      <c r="I93" s="143">
        <f>+F93*H93</f>
        <v>0</v>
      </c>
      <c r="K93" s="83"/>
      <c r="L93" s="120"/>
    </row>
    <row r="94" spans="1:12" s="98" customFormat="1">
      <c r="A94" s="83"/>
      <c r="B94" s="192"/>
      <c r="C94" s="104"/>
      <c r="D94" s="8"/>
      <c r="E94" s="8"/>
      <c r="F94" s="181"/>
      <c r="G94" s="181"/>
      <c r="H94" s="143"/>
      <c r="I94" s="143"/>
      <c r="K94" s="83"/>
      <c r="L94" s="120"/>
    </row>
    <row r="95" spans="1:12" s="98" customFormat="1" ht="126">
      <c r="A95" s="96">
        <v>10</v>
      </c>
      <c r="B95" s="71" t="str">
        <f>IF(ISBLANK(C94),IF(ISBLANK(C95),5,CONCATENATE(COUNTA($B$4:B93)+1,".")))</f>
        <v>35.</v>
      </c>
      <c r="C95" s="104" t="s">
        <v>374</v>
      </c>
      <c r="D95" s="8"/>
      <c r="E95" s="83"/>
      <c r="F95" s="181">
        <v>3</v>
      </c>
      <c r="G95" s="181" t="s">
        <v>1</v>
      </c>
      <c r="H95" s="143"/>
      <c r="I95" s="143">
        <f>+F95*H95</f>
        <v>0</v>
      </c>
      <c r="K95" s="83"/>
      <c r="L95" s="120"/>
    </row>
    <row r="96" spans="1:12" s="98" customFormat="1">
      <c r="A96" s="83"/>
      <c r="B96" s="192"/>
      <c r="C96" s="104"/>
      <c r="D96" s="8"/>
      <c r="E96" s="83"/>
      <c r="F96" s="181"/>
      <c r="G96" s="181"/>
      <c r="H96" s="143"/>
      <c r="I96" s="143"/>
      <c r="K96" s="83"/>
      <c r="L96" s="120"/>
    </row>
    <row r="97" spans="1:12" s="98" customFormat="1" ht="157.5">
      <c r="A97" s="96">
        <v>10</v>
      </c>
      <c r="B97" s="71" t="str">
        <f>IF(ISBLANK(C96),IF(ISBLANK(C97),5,CONCATENATE(COUNTA($B$4:B95)+1,".")))</f>
        <v>36.</v>
      </c>
      <c r="C97" s="104" t="s">
        <v>375</v>
      </c>
      <c r="D97" s="8"/>
      <c r="E97" s="83"/>
      <c r="F97" s="181">
        <v>13</v>
      </c>
      <c r="G97" s="181" t="s">
        <v>1</v>
      </c>
      <c r="H97" s="143"/>
      <c r="I97" s="143">
        <f>+F97*H97</f>
        <v>0</v>
      </c>
      <c r="K97" s="83"/>
      <c r="L97" s="120"/>
    </row>
    <row r="98" spans="1:12" s="98" customFormat="1">
      <c r="A98" s="83"/>
      <c r="B98" s="192"/>
      <c r="C98" s="104"/>
      <c r="D98" s="8"/>
      <c r="E98" s="83"/>
      <c r="F98" s="181"/>
      <c r="G98" s="181"/>
      <c r="H98" s="143"/>
      <c r="I98" s="143"/>
      <c r="K98" s="83"/>
      <c r="L98" s="120"/>
    </row>
    <row r="99" spans="1:12" s="98" customFormat="1" ht="141.75">
      <c r="A99" s="96">
        <v>10</v>
      </c>
      <c r="B99" s="71" t="str">
        <f>IF(ISBLANK(C98),IF(ISBLANK(C99),5,CONCATENATE(COUNTA($B$4:B97)+1,".")))</f>
        <v>37.</v>
      </c>
      <c r="C99" s="104" t="s">
        <v>376</v>
      </c>
      <c r="D99" s="8"/>
      <c r="E99" s="83"/>
      <c r="F99" s="181">
        <v>1</v>
      </c>
      <c r="G99" s="181" t="s">
        <v>1</v>
      </c>
      <c r="H99" s="143"/>
      <c r="I99" s="143">
        <f>+F99*H99</f>
        <v>0</v>
      </c>
      <c r="K99" s="83"/>
      <c r="L99" s="120"/>
    </row>
    <row r="100" spans="1:12" s="98" customFormat="1">
      <c r="A100" s="83"/>
      <c r="B100" s="192"/>
      <c r="C100" s="104"/>
      <c r="D100" s="8"/>
      <c r="E100" s="83"/>
      <c r="F100" s="181"/>
      <c r="G100" s="181"/>
      <c r="H100" s="143"/>
      <c r="I100" s="143"/>
      <c r="K100" s="83"/>
      <c r="L100" s="120"/>
    </row>
    <row r="101" spans="1:12" s="98" customFormat="1" ht="157.5">
      <c r="A101" s="96">
        <v>10</v>
      </c>
      <c r="B101" s="71" t="str">
        <f>IF(ISBLANK(C100),IF(ISBLANK(C101),5,CONCATENATE(COUNTA($B$4:B99)+1,".")))</f>
        <v>38.</v>
      </c>
      <c r="C101" s="104" t="s">
        <v>377</v>
      </c>
      <c r="D101" s="8"/>
      <c r="E101" s="83"/>
      <c r="F101" s="181">
        <v>2</v>
      </c>
      <c r="G101" s="181" t="s">
        <v>1</v>
      </c>
      <c r="H101" s="143"/>
      <c r="I101" s="143">
        <f>+F101*H101</f>
        <v>0</v>
      </c>
      <c r="K101" s="83"/>
      <c r="L101" s="120"/>
    </row>
    <row r="102" spans="1:12" s="98" customFormat="1">
      <c r="A102" s="83"/>
      <c r="B102" s="192"/>
      <c r="C102" s="104"/>
      <c r="D102" s="8"/>
      <c r="E102" s="83"/>
      <c r="F102" s="181"/>
      <c r="G102" s="181"/>
      <c r="H102" s="143"/>
      <c r="I102" s="143"/>
      <c r="K102" s="83"/>
      <c r="L102" s="120"/>
    </row>
    <row r="103" spans="1:12" s="98" customFormat="1" ht="63">
      <c r="A103" s="96">
        <v>10</v>
      </c>
      <c r="B103" s="71" t="str">
        <f>IF(ISBLANK(C102),IF(ISBLANK(C103),5,CONCATENATE(COUNTA($B$4:B101)+1,".")))</f>
        <v>39.</v>
      </c>
      <c r="C103" s="159" t="s">
        <v>378</v>
      </c>
      <c r="D103" s="8"/>
      <c r="E103" s="83"/>
      <c r="F103" s="181">
        <v>13</v>
      </c>
      <c r="G103" s="181" t="s">
        <v>1</v>
      </c>
      <c r="H103" s="143"/>
      <c r="I103" s="143">
        <f>+F103*H103</f>
        <v>0</v>
      </c>
      <c r="K103" s="83"/>
      <c r="L103" s="120"/>
    </row>
    <row r="104" spans="1:12" s="98" customFormat="1">
      <c r="A104" s="83"/>
      <c r="B104" s="192"/>
      <c r="C104" s="159"/>
      <c r="D104" s="8"/>
      <c r="E104" s="83"/>
      <c r="F104" s="181"/>
      <c r="G104" s="181"/>
      <c r="H104" s="143"/>
      <c r="I104" s="143"/>
      <c r="K104" s="83"/>
      <c r="L104" s="120"/>
    </row>
    <row r="105" spans="1:12" s="98" customFormat="1" ht="63">
      <c r="A105" s="96">
        <v>10</v>
      </c>
      <c r="B105" s="71" t="str">
        <f>IF(ISBLANK(C104),IF(ISBLANK(C105),5,CONCATENATE(COUNTA($B$4:B103)+1,".")))</f>
        <v>40.</v>
      </c>
      <c r="C105" s="159" t="s">
        <v>279</v>
      </c>
      <c r="D105" s="8"/>
      <c r="E105" s="83"/>
      <c r="F105" s="181">
        <v>5</v>
      </c>
      <c r="G105" s="181" t="s">
        <v>1</v>
      </c>
      <c r="H105" s="143"/>
      <c r="I105" s="143">
        <f>+F105*H105</f>
        <v>0</v>
      </c>
      <c r="K105" s="83"/>
      <c r="L105" s="120"/>
    </row>
    <row r="106" spans="1:12" s="98" customFormat="1">
      <c r="A106" s="83"/>
      <c r="B106" s="192"/>
      <c r="C106" s="159"/>
      <c r="D106" s="8"/>
      <c r="E106" s="83"/>
      <c r="F106" s="181"/>
      <c r="G106" s="181"/>
      <c r="H106" s="143"/>
      <c r="I106" s="143"/>
      <c r="K106" s="83"/>
      <c r="L106" s="120"/>
    </row>
    <row r="107" spans="1:12" s="98" customFormat="1" ht="63">
      <c r="A107" s="96">
        <v>10</v>
      </c>
      <c r="B107" s="71" t="str">
        <f>IF(ISBLANK(C106),IF(ISBLANK(C107),5,CONCATENATE(COUNTA($B$4:B105)+1,".")))</f>
        <v>41.</v>
      </c>
      <c r="C107" s="159" t="s">
        <v>379</v>
      </c>
      <c r="D107" s="8"/>
      <c r="E107" s="83"/>
      <c r="F107" s="181">
        <v>10</v>
      </c>
      <c r="G107" s="181" t="s">
        <v>1</v>
      </c>
      <c r="H107" s="143"/>
      <c r="I107" s="143">
        <f>+F107*H107</f>
        <v>0</v>
      </c>
      <c r="K107" s="83"/>
      <c r="L107" s="120"/>
    </row>
    <row r="108" spans="1:12" s="98" customFormat="1">
      <c r="A108" s="83"/>
      <c r="B108" s="192"/>
      <c r="C108" s="159"/>
      <c r="D108" s="8"/>
      <c r="E108" s="83"/>
      <c r="F108" s="181"/>
      <c r="G108" s="181"/>
      <c r="H108" s="143"/>
      <c r="I108" s="143"/>
      <c r="K108" s="83"/>
      <c r="L108" s="120"/>
    </row>
    <row r="109" spans="1:12" s="98" customFormat="1" ht="126">
      <c r="A109" s="96">
        <v>10</v>
      </c>
      <c r="B109" s="71" t="str">
        <f>IF(ISBLANK(C108),IF(ISBLANK(C109),5,CONCATENATE(COUNTA($B$4:B107)+1,".")))</f>
        <v>42.</v>
      </c>
      <c r="C109" s="159" t="s">
        <v>380</v>
      </c>
      <c r="D109" s="193"/>
      <c r="E109" s="8"/>
      <c r="F109" s="181">
        <v>6</v>
      </c>
      <c r="G109" s="181" t="s">
        <v>1</v>
      </c>
      <c r="H109" s="143"/>
      <c r="I109" s="143">
        <f t="shared" ref="I109:I129" si="5">+F109*H109</f>
        <v>0</v>
      </c>
      <c r="K109" s="83"/>
      <c r="L109" s="120"/>
    </row>
    <row r="110" spans="1:12" s="98" customFormat="1">
      <c r="A110" s="83"/>
      <c r="B110" s="192"/>
      <c r="C110" s="159"/>
      <c r="D110" s="193"/>
      <c r="E110" s="8"/>
      <c r="F110" s="181"/>
      <c r="G110" s="181"/>
      <c r="H110" s="143"/>
      <c r="I110" s="143"/>
      <c r="K110" s="83"/>
      <c r="L110" s="120"/>
    </row>
    <row r="111" spans="1:12" s="98" customFormat="1" ht="94.5">
      <c r="A111" s="96">
        <v>10</v>
      </c>
      <c r="B111" s="71" t="str">
        <f>IF(ISBLANK(C110),IF(ISBLANK(C111),5,CONCATENATE(COUNTA($B$4:B109)+1,".")))</f>
        <v>43.</v>
      </c>
      <c r="C111" s="159" t="s">
        <v>381</v>
      </c>
      <c r="D111" s="8"/>
      <c r="E111" s="83"/>
      <c r="F111" s="181">
        <v>11</v>
      </c>
      <c r="G111" s="181" t="s">
        <v>1</v>
      </c>
      <c r="H111" s="143"/>
      <c r="I111" s="143">
        <f t="shared" si="5"/>
        <v>0</v>
      </c>
      <c r="K111" s="83"/>
      <c r="L111" s="120"/>
    </row>
    <row r="112" spans="1:12" s="98" customFormat="1">
      <c r="A112" s="83"/>
      <c r="B112" s="192"/>
      <c r="C112" s="159"/>
      <c r="D112" s="8"/>
      <c r="E112" s="83"/>
      <c r="F112" s="181"/>
      <c r="G112" s="181"/>
      <c r="H112" s="143"/>
      <c r="I112" s="143"/>
      <c r="K112" s="83"/>
      <c r="L112" s="120"/>
    </row>
    <row r="113" spans="1:12" s="98" customFormat="1" ht="78.75">
      <c r="A113" s="96">
        <v>10</v>
      </c>
      <c r="B113" s="71" t="str">
        <f>IF(ISBLANK(C112),IF(ISBLANK(C113),5,CONCATENATE(COUNTA($B$4:B111)+1,".")))</f>
        <v>44.</v>
      </c>
      <c r="C113" s="159" t="s">
        <v>382</v>
      </c>
      <c r="D113" s="83"/>
      <c r="E113" s="83"/>
      <c r="F113" s="181">
        <v>7</v>
      </c>
      <c r="G113" s="181" t="s">
        <v>1</v>
      </c>
      <c r="H113" s="143"/>
      <c r="I113" s="143">
        <f t="shared" si="5"/>
        <v>0</v>
      </c>
      <c r="K113" s="83"/>
      <c r="L113" s="120"/>
    </row>
    <row r="114" spans="1:12" s="98" customFormat="1">
      <c r="A114" s="83"/>
      <c r="B114" s="192"/>
      <c r="C114" s="159"/>
      <c r="D114" s="83"/>
      <c r="E114" s="83"/>
      <c r="F114" s="181"/>
      <c r="G114" s="181"/>
      <c r="H114" s="143"/>
      <c r="I114" s="143"/>
      <c r="K114" s="83"/>
      <c r="L114" s="120"/>
    </row>
    <row r="115" spans="1:12" s="98" customFormat="1" ht="204.75">
      <c r="A115" s="96">
        <v>10</v>
      </c>
      <c r="B115" s="71" t="str">
        <f>IF(ISBLANK(C114),IF(ISBLANK(C115),5,CONCATENATE(COUNTA($B$4:B113)+1,".")))</f>
        <v>45.</v>
      </c>
      <c r="C115" s="159" t="s">
        <v>383</v>
      </c>
      <c r="D115" s="83"/>
      <c r="E115" s="83"/>
      <c r="F115" s="181">
        <v>18</v>
      </c>
      <c r="G115" s="181" t="s">
        <v>0</v>
      </c>
      <c r="H115" s="143"/>
      <c r="I115" s="143">
        <f t="shared" si="5"/>
        <v>0</v>
      </c>
      <c r="K115" s="83"/>
      <c r="L115" s="120"/>
    </row>
    <row r="116" spans="1:12" s="98" customFormat="1">
      <c r="A116" s="83"/>
      <c r="B116" s="192"/>
      <c r="C116" s="159"/>
      <c r="D116" s="83"/>
      <c r="E116" s="83"/>
      <c r="F116" s="181"/>
      <c r="G116" s="181"/>
      <c r="H116" s="143"/>
      <c r="I116" s="143"/>
      <c r="K116" s="83"/>
      <c r="L116" s="120"/>
    </row>
    <row r="117" spans="1:12" s="98" customFormat="1" ht="63">
      <c r="A117" s="96">
        <v>10</v>
      </c>
      <c r="B117" s="71" t="str">
        <f>IF(ISBLANK(C116),IF(ISBLANK(C117),5,CONCATENATE(COUNTA($B$4:B115)+1,".")))</f>
        <v>46.</v>
      </c>
      <c r="C117" s="159" t="s">
        <v>384</v>
      </c>
      <c r="D117" s="83"/>
      <c r="E117" s="83"/>
      <c r="F117" s="181">
        <v>18</v>
      </c>
      <c r="G117" s="181" t="s">
        <v>0</v>
      </c>
      <c r="H117" s="143"/>
      <c r="I117" s="143">
        <f t="shared" si="5"/>
        <v>0</v>
      </c>
      <c r="K117" s="83"/>
      <c r="L117" s="120"/>
    </row>
    <row r="118" spans="1:12" s="98" customFormat="1">
      <c r="A118" s="83"/>
      <c r="B118" s="192"/>
      <c r="C118" s="159"/>
      <c r="D118" s="83"/>
      <c r="E118" s="83"/>
      <c r="F118" s="181"/>
      <c r="G118" s="181"/>
      <c r="H118" s="143"/>
      <c r="I118" s="143"/>
      <c r="K118" s="83"/>
      <c r="L118" s="120"/>
    </row>
    <row r="119" spans="1:12" s="98" customFormat="1" ht="94.5">
      <c r="A119" s="96">
        <v>10</v>
      </c>
      <c r="B119" s="71" t="str">
        <f>IF(ISBLANK(C118),IF(ISBLANK(C119),5,CONCATENATE(COUNTA($B$4:B117)+1,".")))</f>
        <v>47.</v>
      </c>
      <c r="C119" s="159" t="s">
        <v>280</v>
      </c>
      <c r="D119" s="193"/>
      <c r="E119" s="83"/>
      <c r="F119" s="181">
        <v>18</v>
      </c>
      <c r="G119" s="181" t="s">
        <v>0</v>
      </c>
      <c r="H119" s="143"/>
      <c r="I119" s="143">
        <f t="shared" si="5"/>
        <v>0</v>
      </c>
      <c r="K119" s="83"/>
      <c r="L119" s="120"/>
    </row>
    <row r="120" spans="1:12" s="98" customFormat="1">
      <c r="A120" s="83"/>
      <c r="B120" s="192"/>
      <c r="C120" s="159"/>
      <c r="D120" s="193"/>
      <c r="E120" s="83"/>
      <c r="F120" s="181"/>
      <c r="G120" s="181"/>
      <c r="H120" s="143"/>
      <c r="I120" s="143"/>
      <c r="K120" s="83"/>
      <c r="L120" s="120"/>
    </row>
    <row r="121" spans="1:12" s="98" customFormat="1" ht="78.75">
      <c r="A121" s="96">
        <v>10</v>
      </c>
      <c r="B121" s="71" t="str">
        <f>IF(ISBLANK(C120),IF(ISBLANK(C121),5,CONCATENATE(COUNTA($B$4:B119)+1,".")))</f>
        <v>48.</v>
      </c>
      <c r="C121" s="159" t="s">
        <v>385</v>
      </c>
      <c r="D121" s="8"/>
      <c r="E121" s="83"/>
      <c r="F121" s="181">
        <v>3</v>
      </c>
      <c r="G121" s="181" t="s">
        <v>1</v>
      </c>
      <c r="H121" s="143"/>
      <c r="I121" s="143">
        <f t="shared" si="5"/>
        <v>0</v>
      </c>
      <c r="K121" s="83"/>
      <c r="L121" s="120"/>
    </row>
    <row r="122" spans="1:12" s="98" customFormat="1">
      <c r="A122" s="83"/>
      <c r="B122" s="192"/>
      <c r="C122" s="159"/>
      <c r="D122" s="8"/>
      <c r="E122" s="83"/>
      <c r="F122" s="181"/>
      <c r="G122" s="181"/>
      <c r="H122" s="143"/>
      <c r="I122" s="143"/>
      <c r="K122" s="83"/>
      <c r="L122" s="120"/>
    </row>
    <row r="123" spans="1:12" s="98" customFormat="1" ht="267.75">
      <c r="A123" s="96">
        <v>10</v>
      </c>
      <c r="B123" s="71" t="str">
        <f>IF(ISBLANK(C122),IF(ISBLANK(C123),5,CONCATENATE(COUNTA($B$4:B121)+1,".")))</f>
        <v>49.</v>
      </c>
      <c r="C123" s="159" t="s">
        <v>386</v>
      </c>
      <c r="D123" s="83"/>
      <c r="E123" s="83"/>
      <c r="F123" s="181">
        <v>3</v>
      </c>
      <c r="G123" s="181" t="s">
        <v>0</v>
      </c>
      <c r="H123" s="143"/>
      <c r="I123" s="143">
        <f t="shared" si="5"/>
        <v>0</v>
      </c>
      <c r="K123" s="83"/>
      <c r="L123" s="120"/>
    </row>
    <row r="124" spans="1:12" s="98" customFormat="1">
      <c r="A124" s="83"/>
      <c r="B124" s="192"/>
      <c r="C124" s="159"/>
      <c r="D124" s="83"/>
      <c r="E124" s="83"/>
      <c r="F124" s="181"/>
      <c r="G124" s="181"/>
      <c r="H124" s="143"/>
      <c r="I124" s="143"/>
      <c r="K124" s="83"/>
      <c r="L124" s="120"/>
    </row>
    <row r="125" spans="1:12" s="98" customFormat="1" ht="63">
      <c r="A125" s="96">
        <v>10</v>
      </c>
      <c r="B125" s="71" t="str">
        <f>IF(ISBLANK(C124),IF(ISBLANK(C125),5,CONCATENATE(COUNTA($B$4:B123)+1,".")))</f>
        <v>50.</v>
      </c>
      <c r="C125" s="159" t="s">
        <v>281</v>
      </c>
      <c r="D125" s="193"/>
      <c r="E125" s="83"/>
      <c r="F125" s="181">
        <v>1</v>
      </c>
      <c r="G125" s="181" t="s">
        <v>1</v>
      </c>
      <c r="H125" s="143"/>
      <c r="I125" s="143">
        <f t="shared" si="5"/>
        <v>0</v>
      </c>
      <c r="K125" s="83"/>
      <c r="L125" s="120"/>
    </row>
    <row r="126" spans="1:12" s="98" customFormat="1">
      <c r="A126" s="83"/>
      <c r="B126" s="192"/>
      <c r="C126" s="159"/>
      <c r="D126" s="193"/>
      <c r="E126" s="83"/>
      <c r="F126" s="181"/>
      <c r="G126" s="181"/>
      <c r="H126" s="143"/>
      <c r="I126" s="143"/>
      <c r="K126" s="83"/>
      <c r="L126" s="120"/>
    </row>
    <row r="127" spans="1:12" s="98" customFormat="1" ht="47.25">
      <c r="A127" s="96">
        <v>10</v>
      </c>
      <c r="B127" s="71" t="str">
        <f>IF(ISBLANK(C126),IF(ISBLANK(C127),5,CONCATENATE(COUNTA($B$4:B125)+1,".")))</f>
        <v>51.</v>
      </c>
      <c r="C127" s="159" t="s">
        <v>283</v>
      </c>
      <c r="D127" s="8"/>
      <c r="E127" s="83"/>
      <c r="F127" s="181">
        <v>3</v>
      </c>
      <c r="G127" s="181" t="s">
        <v>1</v>
      </c>
      <c r="H127" s="143"/>
      <c r="I127" s="143">
        <f t="shared" si="5"/>
        <v>0</v>
      </c>
      <c r="K127" s="83"/>
      <c r="L127" s="120"/>
    </row>
    <row r="128" spans="1:12" s="98" customFormat="1">
      <c r="A128" s="83"/>
      <c r="B128" s="192"/>
      <c r="C128" s="159"/>
      <c r="D128" s="8"/>
      <c r="E128" s="83"/>
      <c r="F128" s="181"/>
      <c r="G128" s="181"/>
      <c r="H128" s="143"/>
      <c r="I128" s="143"/>
      <c r="K128" s="83"/>
      <c r="L128" s="120"/>
    </row>
    <row r="129" spans="1:12" s="98" customFormat="1" ht="94.5">
      <c r="A129" s="96">
        <v>10</v>
      </c>
      <c r="B129" s="71" t="str">
        <f>IF(ISBLANK(C128),IF(ISBLANK(C129),5,CONCATENATE(COUNTA($B$4:B127)+1,".")))</f>
        <v>52.</v>
      </c>
      <c r="C129" s="159" t="s">
        <v>387</v>
      </c>
      <c r="D129" s="83"/>
      <c r="E129" s="83"/>
      <c r="F129" s="181">
        <v>2</v>
      </c>
      <c r="G129" s="181" t="s">
        <v>1</v>
      </c>
      <c r="H129" s="143"/>
      <c r="I129" s="143">
        <f t="shared" si="5"/>
        <v>0</v>
      </c>
      <c r="K129" s="83"/>
      <c r="L129" s="120"/>
    </row>
    <row r="130" spans="1:12" s="98" customFormat="1">
      <c r="A130" s="83"/>
      <c r="B130" s="192"/>
      <c r="C130" s="159"/>
      <c r="D130" s="83"/>
      <c r="E130" s="83"/>
      <c r="F130" s="181"/>
      <c r="G130" s="181"/>
      <c r="H130" s="143"/>
      <c r="I130" s="143"/>
      <c r="K130" s="83"/>
      <c r="L130" s="120"/>
    </row>
    <row r="131" spans="1:12" s="98" customFormat="1" ht="94.5">
      <c r="A131" s="96">
        <v>10</v>
      </c>
      <c r="B131" s="71" t="str">
        <f>IF(ISBLANK(C130),IF(ISBLANK(C131),5,CONCATENATE(COUNTA($B$4:B129)+1,".")))</f>
        <v>53.</v>
      </c>
      <c r="C131" s="159" t="s">
        <v>388</v>
      </c>
      <c r="D131" s="83"/>
      <c r="E131" s="83"/>
      <c r="F131" s="181">
        <v>16</v>
      </c>
      <c r="G131" s="181" t="s">
        <v>0</v>
      </c>
      <c r="H131" s="143"/>
      <c r="I131" s="143">
        <f>+F131*H131</f>
        <v>0</v>
      </c>
      <c r="K131" s="83"/>
      <c r="L131" s="120"/>
    </row>
    <row r="132" spans="1:12" s="98" customFormat="1">
      <c r="A132" s="83"/>
      <c r="B132" s="192"/>
      <c r="C132" s="159"/>
      <c r="D132" s="83"/>
      <c r="E132" s="83"/>
      <c r="F132" s="181"/>
      <c r="G132" s="181"/>
      <c r="H132" s="143"/>
      <c r="I132" s="143"/>
      <c r="K132" s="83"/>
      <c r="L132" s="120"/>
    </row>
    <row r="133" spans="1:12" s="98" customFormat="1" ht="63">
      <c r="A133" s="96">
        <v>10</v>
      </c>
      <c r="B133" s="71" t="str">
        <f>IF(ISBLANK(C132),IF(ISBLANK(C133),5,CONCATENATE(COUNTA($B$4:B131)+1,".")))</f>
        <v>54.</v>
      </c>
      <c r="C133" s="159" t="s">
        <v>389</v>
      </c>
      <c r="D133" s="83"/>
      <c r="E133" s="83"/>
      <c r="F133" s="181">
        <v>3</v>
      </c>
      <c r="G133" s="181" t="s">
        <v>0</v>
      </c>
      <c r="H133" s="143"/>
      <c r="I133" s="143">
        <f t="shared" ref="I133" si="6">+F133*H133</f>
        <v>0</v>
      </c>
      <c r="K133" s="83"/>
      <c r="L133" s="120"/>
    </row>
    <row r="134" spans="1:12" s="98" customFormat="1">
      <c r="A134" s="83"/>
      <c r="B134" s="192"/>
      <c r="C134" s="159"/>
      <c r="D134" s="83"/>
      <c r="E134" s="83"/>
      <c r="F134" s="181"/>
      <c r="G134" s="181"/>
      <c r="H134" s="143"/>
      <c r="I134" s="143"/>
      <c r="K134" s="83"/>
      <c r="L134" s="120"/>
    </row>
    <row r="135" spans="1:12" s="98" customFormat="1" ht="63">
      <c r="A135" s="96">
        <v>10</v>
      </c>
      <c r="B135" s="71" t="str">
        <f>IF(ISBLANK(C134),IF(ISBLANK(C135),5,CONCATENATE(COUNTA($B$4:B133)+1,".")))</f>
        <v>55.</v>
      </c>
      <c r="C135" s="159" t="s">
        <v>285</v>
      </c>
      <c r="D135" s="193" t="s">
        <v>249</v>
      </c>
      <c r="E135" s="8"/>
      <c r="F135" s="181">
        <v>4</v>
      </c>
      <c r="G135" s="181" t="s">
        <v>0</v>
      </c>
      <c r="H135" s="143"/>
      <c r="I135" s="143">
        <f>+F135*H135</f>
        <v>0</v>
      </c>
      <c r="K135" s="83"/>
      <c r="L135" s="120"/>
    </row>
    <row r="136" spans="1:12" s="98" customFormat="1">
      <c r="A136" s="96"/>
      <c r="B136" s="23"/>
      <c r="C136" s="196"/>
      <c r="D136" s="82"/>
      <c r="E136" s="99"/>
      <c r="F136" s="82"/>
      <c r="G136" s="62"/>
      <c r="H136" s="63"/>
      <c r="I136" s="63"/>
      <c r="K136" s="83"/>
      <c r="L136" s="120"/>
    </row>
    <row r="137" spans="1:12" s="98" customFormat="1">
      <c r="A137" s="96"/>
      <c r="B137" s="23"/>
      <c r="C137" s="211"/>
      <c r="D137" s="82"/>
      <c r="E137" s="82"/>
      <c r="F137" s="82"/>
      <c r="G137" s="212"/>
      <c r="H137" s="213"/>
      <c r="I137" s="213"/>
      <c r="K137" s="83"/>
      <c r="L137" s="120"/>
    </row>
    <row r="138" spans="1:12" s="98" customFormat="1">
      <c r="A138" s="83"/>
      <c r="B138" s="192"/>
      <c r="C138" s="159" t="s">
        <v>286</v>
      </c>
      <c r="D138" s="8"/>
      <c r="E138" s="8"/>
      <c r="F138" s="181"/>
      <c r="G138" s="181"/>
      <c r="H138" s="213"/>
      <c r="I138" s="213"/>
      <c r="K138" s="83"/>
      <c r="L138" s="120"/>
    </row>
    <row r="139" spans="1:12" s="98" customFormat="1" ht="94.5">
      <c r="A139" s="96">
        <v>10</v>
      </c>
      <c r="B139" s="71" t="str">
        <f>IF(ISBLANK(C137),IF(ISBLANK(C139),5,CONCATENATE(COUNTA($B$4:B137)+1,".")))</f>
        <v>56.</v>
      </c>
      <c r="C139" s="159" t="s">
        <v>390</v>
      </c>
      <c r="D139" s="8"/>
      <c r="E139" s="8"/>
      <c r="F139" s="181">
        <v>2</v>
      </c>
      <c r="G139" s="181" t="s">
        <v>0</v>
      </c>
      <c r="H139" s="213"/>
      <c r="I139" s="213">
        <f t="shared" ref="I139" si="7">+F139*H139</f>
        <v>0</v>
      </c>
      <c r="K139" s="83"/>
      <c r="L139" s="120"/>
    </row>
    <row r="140" spans="1:12" s="98" customFormat="1">
      <c r="A140" s="83"/>
      <c r="B140" s="192"/>
      <c r="C140" s="159"/>
      <c r="D140" s="8"/>
      <c r="E140" s="8"/>
      <c r="F140" s="181"/>
      <c r="G140" s="181"/>
      <c r="H140" s="213"/>
      <c r="I140" s="213"/>
      <c r="K140" s="83"/>
      <c r="L140" s="120"/>
    </row>
    <row r="141" spans="1:12" s="98" customFormat="1" ht="267.75">
      <c r="A141" s="96">
        <v>10</v>
      </c>
      <c r="B141" s="71" t="str">
        <f>IF(ISBLANK(C140),IF(ISBLANK(C141),5,CONCATENATE(COUNTA($B$4:B139)+1,".")))</f>
        <v>57.</v>
      </c>
      <c r="C141" s="159" t="s">
        <v>391</v>
      </c>
      <c r="D141" s="8"/>
      <c r="E141" s="83"/>
      <c r="F141" s="181">
        <v>1</v>
      </c>
      <c r="G141" s="181" t="s">
        <v>1</v>
      </c>
      <c r="H141" s="213"/>
      <c r="I141" s="213">
        <f>+F141*H141</f>
        <v>0</v>
      </c>
      <c r="K141" s="83"/>
      <c r="L141" s="120"/>
    </row>
    <row r="142" spans="1:12" s="98" customFormat="1">
      <c r="A142" s="83"/>
      <c r="B142" s="192"/>
      <c r="C142" s="159"/>
      <c r="D142" s="8"/>
      <c r="E142" s="83"/>
      <c r="F142" s="181"/>
      <c r="G142" s="181"/>
      <c r="H142" s="213"/>
      <c r="I142" s="213"/>
      <c r="K142" s="83"/>
      <c r="L142" s="120"/>
    </row>
    <row r="143" spans="1:12" s="98" customFormat="1" ht="157.5">
      <c r="A143" s="96">
        <v>10</v>
      </c>
      <c r="B143" s="71" t="str">
        <f>IF(ISBLANK(C142),IF(ISBLANK(C143),5,CONCATENATE(COUNTA($B$4:B141)+1,".")))</f>
        <v>58.</v>
      </c>
      <c r="C143" s="159" t="s">
        <v>287</v>
      </c>
      <c r="D143" s="8"/>
      <c r="E143" s="83"/>
      <c r="F143" s="181">
        <v>1</v>
      </c>
      <c r="G143" s="181" t="s">
        <v>1</v>
      </c>
      <c r="H143" s="213"/>
      <c r="I143" s="213">
        <f>+F143*H143</f>
        <v>0</v>
      </c>
      <c r="K143" s="83"/>
      <c r="L143" s="120"/>
    </row>
    <row r="144" spans="1:12" s="98" customFormat="1">
      <c r="A144" s="83"/>
      <c r="B144" s="192"/>
      <c r="C144" s="159"/>
      <c r="D144" s="8"/>
      <c r="E144" s="83"/>
      <c r="F144" s="181"/>
      <c r="G144" s="181"/>
      <c r="H144" s="213"/>
      <c r="I144" s="213"/>
      <c r="K144" s="83"/>
      <c r="L144" s="120"/>
    </row>
    <row r="145" spans="1:13" s="98" customFormat="1" ht="47.25">
      <c r="A145" s="96">
        <v>10</v>
      </c>
      <c r="B145" s="71" t="str">
        <f>IF(ISBLANK(C144),IF(ISBLANK(C145),5,CONCATENATE(COUNTA($B$4:B143)+1,".")))</f>
        <v>59.</v>
      </c>
      <c r="C145" s="159" t="s">
        <v>288</v>
      </c>
      <c r="D145" s="8"/>
      <c r="E145" s="83"/>
      <c r="F145" s="181">
        <v>70</v>
      </c>
      <c r="G145" s="181" t="s">
        <v>2</v>
      </c>
      <c r="H145" s="213"/>
      <c r="I145" s="213">
        <f>+F145*H145</f>
        <v>0</v>
      </c>
      <c r="K145" s="83"/>
      <c r="L145" s="120"/>
    </row>
    <row r="146" spans="1:13" s="98" customFormat="1">
      <c r="A146" s="83"/>
      <c r="B146" s="192"/>
      <c r="C146" s="159"/>
      <c r="D146" s="8"/>
      <c r="E146" s="83"/>
      <c r="F146" s="181"/>
      <c r="G146" s="181"/>
      <c r="H146" s="213"/>
      <c r="I146" s="213"/>
      <c r="K146" s="83"/>
      <c r="L146" s="120"/>
    </row>
    <row r="147" spans="1:13" s="98" customFormat="1" ht="126">
      <c r="A147" s="96">
        <v>10</v>
      </c>
      <c r="B147" s="71" t="str">
        <f>IF(ISBLANK(C146),IF(ISBLANK(C147),5,CONCATENATE(COUNTA($B$4:B145)+1,".")))</f>
        <v>60.</v>
      </c>
      <c r="C147" s="159" t="s">
        <v>392</v>
      </c>
      <c r="D147" s="8"/>
      <c r="E147" s="83"/>
      <c r="F147" s="181">
        <v>1</v>
      </c>
      <c r="G147" s="181" t="s">
        <v>1</v>
      </c>
      <c r="H147" s="213"/>
      <c r="I147" s="213">
        <f>+F147*H147</f>
        <v>0</v>
      </c>
      <c r="K147" s="83"/>
      <c r="L147" s="120"/>
    </row>
    <row r="148" spans="1:13" s="98" customFormat="1">
      <c r="A148" s="83"/>
      <c r="B148" s="192"/>
      <c r="C148" s="159"/>
      <c r="D148" s="8"/>
      <c r="E148" s="83"/>
      <c r="F148" s="181"/>
      <c r="G148" s="181"/>
      <c r="H148" s="213"/>
      <c r="I148" s="213"/>
      <c r="K148" s="83"/>
      <c r="L148" s="120"/>
    </row>
    <row r="149" spans="1:13" s="98" customFormat="1" ht="110.25">
      <c r="A149" s="96">
        <v>10</v>
      </c>
      <c r="B149" s="71" t="str">
        <f>IF(ISBLANK(C148),IF(ISBLANK(C149),5,CONCATENATE(COUNTA($B$4:B147)+1,".")))</f>
        <v>61.</v>
      </c>
      <c r="C149" s="159" t="s">
        <v>393</v>
      </c>
      <c r="D149" s="83"/>
      <c r="E149" s="83"/>
      <c r="F149" s="181">
        <v>1</v>
      </c>
      <c r="G149" s="181" t="s">
        <v>1</v>
      </c>
      <c r="H149" s="213"/>
      <c r="I149" s="213">
        <f>+F149*H149</f>
        <v>0</v>
      </c>
      <c r="K149" s="83"/>
      <c r="L149" s="120"/>
    </row>
    <row r="150" spans="1:13" s="98" customFormat="1">
      <c r="A150" s="83"/>
      <c r="B150" s="192"/>
      <c r="C150" s="159"/>
      <c r="D150" s="83"/>
      <c r="E150" s="83"/>
      <c r="F150" s="181"/>
      <c r="G150" s="181"/>
      <c r="H150" s="213"/>
      <c r="I150" s="213"/>
      <c r="K150" s="83"/>
      <c r="L150" s="120"/>
    </row>
    <row r="151" spans="1:13" s="98" customFormat="1" ht="63">
      <c r="A151" s="96">
        <v>10</v>
      </c>
      <c r="B151" s="71" t="str">
        <f>IF(ISBLANK(C150),IF(ISBLANK(C151),5,CONCATENATE(COUNTA($B$4:B149)+1,".")))</f>
        <v>62.</v>
      </c>
      <c r="C151" s="159" t="s">
        <v>289</v>
      </c>
      <c r="D151" s="8"/>
      <c r="E151" s="83"/>
      <c r="F151" s="181">
        <v>10</v>
      </c>
      <c r="G151" s="181" t="s">
        <v>0</v>
      </c>
      <c r="H151" s="213"/>
      <c r="I151" s="213">
        <f t="shared" ref="I151:I165" si="8">+F151*H151</f>
        <v>0</v>
      </c>
      <c r="K151" s="83"/>
      <c r="L151" s="120"/>
    </row>
    <row r="152" spans="1:13" s="98" customFormat="1">
      <c r="A152" s="83"/>
      <c r="B152" s="192"/>
      <c r="C152" s="159"/>
      <c r="D152" s="8"/>
      <c r="E152" s="83"/>
      <c r="F152" s="181"/>
      <c r="G152" s="181"/>
      <c r="H152" s="213"/>
      <c r="I152" s="213"/>
      <c r="K152" s="83"/>
      <c r="L152" s="120"/>
    </row>
    <row r="153" spans="1:13" s="98" customFormat="1" ht="47.25">
      <c r="A153" s="96">
        <v>10</v>
      </c>
      <c r="B153" s="71" t="str">
        <f>IF(ISBLANK(C152),IF(ISBLANK(C153),5,CONCATENATE(COUNTA($B$4:B151)+1,".")))</f>
        <v>63.</v>
      </c>
      <c r="C153" s="159" t="s">
        <v>282</v>
      </c>
      <c r="D153" s="8"/>
      <c r="E153" s="83"/>
      <c r="F153" s="181">
        <v>1</v>
      </c>
      <c r="G153" s="181" t="s">
        <v>1</v>
      </c>
      <c r="H153" s="213"/>
      <c r="I153" s="213">
        <f>+F153*H153</f>
        <v>0</v>
      </c>
      <c r="K153" s="83"/>
      <c r="L153" s="120"/>
    </row>
    <row r="154" spans="1:13" s="98" customFormat="1">
      <c r="A154" s="83"/>
      <c r="B154" s="192"/>
      <c r="C154" s="159"/>
      <c r="D154" s="8"/>
      <c r="E154" s="83"/>
      <c r="F154" s="181"/>
      <c r="G154" s="181"/>
      <c r="H154" s="213"/>
      <c r="I154" s="213"/>
      <c r="K154" s="83"/>
      <c r="L154" s="120"/>
    </row>
    <row r="155" spans="1:13" s="98" customFormat="1" ht="47.25">
      <c r="A155" s="96">
        <v>10</v>
      </c>
      <c r="B155" s="71" t="str">
        <f>IF(ISBLANK(C154),IF(ISBLANK(C155),5,CONCATENATE(COUNTA($B$4:B153)+1,".")))</f>
        <v>64.</v>
      </c>
      <c r="C155" s="159" t="s">
        <v>282</v>
      </c>
      <c r="D155" s="8"/>
      <c r="E155" s="83"/>
      <c r="F155" s="181">
        <v>1</v>
      </c>
      <c r="G155" s="181" t="s">
        <v>1</v>
      </c>
      <c r="H155" s="213"/>
      <c r="I155" s="213">
        <f t="shared" si="8"/>
        <v>0</v>
      </c>
      <c r="K155" s="83"/>
      <c r="L155" s="120"/>
    </row>
    <row r="156" spans="1:13" s="98" customFormat="1">
      <c r="A156" s="83"/>
      <c r="B156" s="192"/>
      <c r="C156" s="159"/>
      <c r="D156" s="8"/>
      <c r="E156" s="83"/>
      <c r="F156" s="181"/>
      <c r="G156" s="181"/>
      <c r="H156" s="213"/>
      <c r="I156" s="213"/>
      <c r="K156" s="83"/>
      <c r="L156" s="120"/>
    </row>
    <row r="157" spans="1:13" s="98" customFormat="1" ht="63">
      <c r="A157" s="96">
        <v>10</v>
      </c>
      <c r="B157" s="71" t="str">
        <f>IF(ISBLANK(C156),IF(ISBLANK(C157),5,CONCATENATE(COUNTA($B$4:B155)+1,".")))</f>
        <v>65.</v>
      </c>
      <c r="C157" s="159" t="s">
        <v>394</v>
      </c>
      <c r="D157" s="83"/>
      <c r="E157" s="83"/>
      <c r="F157" s="181">
        <v>6</v>
      </c>
      <c r="G157" s="181" t="s">
        <v>0</v>
      </c>
      <c r="H157" s="213"/>
      <c r="I157" s="213">
        <f t="shared" si="8"/>
        <v>0</v>
      </c>
      <c r="K157" s="83"/>
      <c r="L157" s="120"/>
    </row>
    <row r="158" spans="1:13" s="98" customFormat="1">
      <c r="A158" s="83"/>
      <c r="B158" s="192"/>
      <c r="C158" s="159"/>
      <c r="D158" s="83"/>
      <c r="E158" s="83"/>
      <c r="F158" s="181"/>
      <c r="G158" s="181"/>
      <c r="H158" s="213"/>
      <c r="I158" s="213"/>
      <c r="K158" s="83"/>
      <c r="L158" s="120"/>
    </row>
    <row r="159" spans="1:13" s="98" customFormat="1" ht="78.75">
      <c r="A159" s="96">
        <v>10</v>
      </c>
      <c r="B159" s="71" t="str">
        <f>IF(ISBLANK(C158),IF(ISBLANK(C159),5,CONCATENATE(COUNTA($B$4:B157)+1,".")))</f>
        <v>66.</v>
      </c>
      <c r="C159" s="159" t="s">
        <v>290</v>
      </c>
      <c r="D159" s="194" t="s">
        <v>395</v>
      </c>
      <c r="E159" s="8"/>
      <c r="F159" s="181">
        <v>70</v>
      </c>
      <c r="G159" s="181" t="s">
        <v>2</v>
      </c>
      <c r="H159" s="213"/>
      <c r="I159" s="213">
        <f t="shared" si="8"/>
        <v>0</v>
      </c>
      <c r="K159" s="83"/>
      <c r="L159" s="120"/>
      <c r="M159" s="113"/>
    </row>
    <row r="160" spans="1:13" s="98" customFormat="1">
      <c r="A160" s="83"/>
      <c r="B160" s="192"/>
      <c r="C160" s="159"/>
      <c r="D160" s="194" t="s">
        <v>291</v>
      </c>
      <c r="E160" s="83"/>
      <c r="F160" s="181">
        <v>5</v>
      </c>
      <c r="G160" s="181" t="s">
        <v>2</v>
      </c>
      <c r="H160" s="213"/>
      <c r="I160" s="213">
        <f t="shared" si="8"/>
        <v>0</v>
      </c>
      <c r="K160" s="83"/>
      <c r="L160" s="120"/>
      <c r="M160" s="113"/>
    </row>
    <row r="161" spans="1:12" s="98" customFormat="1">
      <c r="A161" s="83"/>
      <c r="B161" s="192"/>
      <c r="C161" s="159"/>
      <c r="D161" s="194" t="s">
        <v>292</v>
      </c>
      <c r="E161" s="83"/>
      <c r="F161" s="181">
        <v>100</v>
      </c>
      <c r="G161" s="181" t="s">
        <v>2</v>
      </c>
      <c r="H161" s="213"/>
      <c r="I161" s="213">
        <f t="shared" si="8"/>
        <v>0</v>
      </c>
      <c r="K161" s="83"/>
      <c r="L161" s="120"/>
    </row>
    <row r="162" spans="1:12" s="98" customFormat="1">
      <c r="A162" s="83"/>
      <c r="B162" s="192"/>
      <c r="C162" s="159"/>
      <c r="D162" s="194" t="s">
        <v>293</v>
      </c>
      <c r="E162" s="83"/>
      <c r="F162" s="181">
        <v>30</v>
      </c>
      <c r="G162" s="181" t="s">
        <v>2</v>
      </c>
      <c r="H162" s="213"/>
      <c r="I162" s="213">
        <f t="shared" si="8"/>
        <v>0</v>
      </c>
      <c r="K162" s="83"/>
      <c r="L162" s="120"/>
    </row>
    <row r="163" spans="1:12" s="98" customFormat="1">
      <c r="A163" s="83"/>
      <c r="B163" s="192"/>
      <c r="C163" s="159"/>
      <c r="D163" s="194" t="s">
        <v>294</v>
      </c>
      <c r="E163" s="83"/>
      <c r="F163" s="181">
        <v>65</v>
      </c>
      <c r="G163" s="181" t="s">
        <v>2</v>
      </c>
      <c r="H163" s="213"/>
      <c r="I163" s="213">
        <f t="shared" si="8"/>
        <v>0</v>
      </c>
      <c r="K163" s="83"/>
      <c r="L163" s="120"/>
    </row>
    <row r="164" spans="1:12" s="98" customFormat="1">
      <c r="A164" s="83"/>
      <c r="B164" s="192"/>
      <c r="C164" s="159"/>
      <c r="D164" s="194"/>
      <c r="E164" s="83"/>
      <c r="F164" s="181"/>
      <c r="G164" s="181"/>
      <c r="H164" s="213"/>
      <c r="I164" s="213"/>
      <c r="K164" s="83"/>
      <c r="L164" s="120"/>
    </row>
    <row r="165" spans="1:12" s="98" customFormat="1" ht="78.75">
      <c r="A165" s="96">
        <v>10</v>
      </c>
      <c r="B165" s="71" t="str">
        <f>IF(ISBLANK(C164),IF(ISBLANK(C165),5,CONCATENATE(COUNTA($B$4:B163)+1,".")))</f>
        <v>67.</v>
      </c>
      <c r="C165" s="159" t="s">
        <v>295</v>
      </c>
      <c r="D165" s="194" t="s">
        <v>294</v>
      </c>
      <c r="E165" s="83"/>
      <c r="F165" s="181">
        <v>40</v>
      </c>
      <c r="G165" s="181" t="s">
        <v>2</v>
      </c>
      <c r="H165" s="213"/>
      <c r="I165" s="213">
        <f t="shared" si="8"/>
        <v>0</v>
      </c>
      <c r="K165" s="83"/>
      <c r="L165" s="120"/>
    </row>
    <row r="166" spans="1:12" s="98" customFormat="1">
      <c r="A166" s="83"/>
      <c r="B166" s="192"/>
      <c r="C166" s="159"/>
      <c r="D166" s="194"/>
      <c r="E166" s="83"/>
      <c r="F166" s="181"/>
      <c r="G166" s="181"/>
      <c r="H166" s="213"/>
      <c r="I166" s="213"/>
      <c r="K166" s="83"/>
      <c r="L166" s="120"/>
    </row>
    <row r="167" spans="1:12" s="98" customFormat="1" ht="63">
      <c r="A167" s="96">
        <v>10</v>
      </c>
      <c r="B167" s="71" t="str">
        <f>IF(ISBLANK(C166),IF(ISBLANK(C167),5,CONCATENATE(COUNTA($B$4:B165)+1,".")))</f>
        <v>68.</v>
      </c>
      <c r="C167" s="159" t="s">
        <v>296</v>
      </c>
      <c r="D167" s="194" t="s">
        <v>294</v>
      </c>
      <c r="E167" s="83"/>
      <c r="F167" s="181">
        <v>1</v>
      </c>
      <c r="G167" s="181" t="s">
        <v>1</v>
      </c>
      <c r="H167" s="213"/>
      <c r="I167" s="213">
        <f>+F167*H167</f>
        <v>0</v>
      </c>
      <c r="K167" s="83"/>
      <c r="L167" s="120"/>
    </row>
    <row r="168" spans="1:12" s="98" customFormat="1">
      <c r="A168" s="83"/>
      <c r="B168" s="192"/>
      <c r="C168" s="159"/>
      <c r="D168" s="194"/>
      <c r="E168" s="83"/>
      <c r="F168" s="181"/>
      <c r="G168" s="181"/>
      <c r="H168" s="213"/>
      <c r="I168" s="213"/>
      <c r="K168" s="83"/>
      <c r="L168" s="120"/>
    </row>
    <row r="169" spans="1:12" s="98" customFormat="1" ht="47.25">
      <c r="A169" s="96">
        <v>10</v>
      </c>
      <c r="B169" s="71" t="str">
        <f>IF(ISBLANK(C168),IF(ISBLANK(C169),5,CONCATENATE(COUNTA($B$4:B167)+1,".")))</f>
        <v>69.</v>
      </c>
      <c r="C169" s="159" t="s">
        <v>284</v>
      </c>
      <c r="D169" s="83"/>
      <c r="E169" s="83"/>
      <c r="F169" s="181">
        <v>1</v>
      </c>
      <c r="G169" s="181" t="s">
        <v>0</v>
      </c>
      <c r="H169" s="213"/>
      <c r="I169" s="213">
        <f>+F169*H169</f>
        <v>0</v>
      </c>
      <c r="K169" s="83"/>
      <c r="L169" s="120"/>
    </row>
    <row r="170" spans="1:12" s="98" customFormat="1">
      <c r="A170" s="83"/>
      <c r="B170" s="192"/>
      <c r="C170" s="159"/>
      <c r="D170" s="83"/>
      <c r="E170" s="83"/>
      <c r="F170" s="181"/>
      <c r="G170" s="181"/>
      <c r="H170" s="213"/>
      <c r="I170" s="213"/>
      <c r="K170" s="83"/>
      <c r="L170" s="120"/>
    </row>
    <row r="171" spans="1:12" s="98" customFormat="1" ht="47.25">
      <c r="A171" s="96">
        <v>10</v>
      </c>
      <c r="B171" s="71" t="str">
        <f>IF(ISBLANK(C170),IF(ISBLANK(C171),5,CONCATENATE(COUNTA($B$4:B169)+1,".")))</f>
        <v>70.</v>
      </c>
      <c r="C171" s="159" t="s">
        <v>297</v>
      </c>
      <c r="D171" s="194" t="s">
        <v>294</v>
      </c>
      <c r="E171" s="83"/>
      <c r="F171" s="181">
        <v>1</v>
      </c>
      <c r="G171" s="181" t="s">
        <v>1</v>
      </c>
      <c r="H171" s="213"/>
      <c r="I171" s="213">
        <f>+F171*H171</f>
        <v>0</v>
      </c>
      <c r="K171" s="83"/>
      <c r="L171" s="120"/>
    </row>
    <row r="172" spans="1:12" s="98" customFormat="1">
      <c r="A172" s="83"/>
      <c r="B172" s="192"/>
      <c r="C172" s="159"/>
      <c r="D172" s="194"/>
      <c r="E172" s="83"/>
      <c r="F172" s="181"/>
      <c r="G172" s="181"/>
      <c r="H172" s="213"/>
      <c r="I172" s="213"/>
      <c r="K172" s="83"/>
      <c r="L172" s="120"/>
    </row>
    <row r="173" spans="1:12" s="98" customFormat="1" ht="47.25">
      <c r="A173" s="96">
        <v>10</v>
      </c>
      <c r="B173" s="71" t="str">
        <f>IF(ISBLANK(C172),IF(ISBLANK(C173),5,CONCATENATE(COUNTA($B$4:B171)+1,".")))</f>
        <v>71.</v>
      </c>
      <c r="C173" s="159" t="s">
        <v>298</v>
      </c>
      <c r="D173" s="194" t="s">
        <v>294</v>
      </c>
      <c r="E173" s="83"/>
      <c r="F173" s="181">
        <v>1</v>
      </c>
      <c r="G173" s="181" t="s">
        <v>1</v>
      </c>
      <c r="H173" s="213"/>
      <c r="I173" s="213">
        <f>+F173*H173</f>
        <v>0</v>
      </c>
      <c r="K173" s="83"/>
      <c r="L173" s="120"/>
    </row>
    <row r="174" spans="1:12" s="98" customFormat="1">
      <c r="A174" s="83"/>
      <c r="B174" s="192"/>
      <c r="C174" s="159"/>
      <c r="D174" s="194"/>
      <c r="E174" s="83"/>
      <c r="F174" s="181"/>
      <c r="G174" s="181"/>
      <c r="H174" s="213"/>
      <c r="I174" s="213"/>
      <c r="K174" s="83"/>
      <c r="L174" s="120"/>
    </row>
    <row r="175" spans="1:12" s="98" customFormat="1" ht="63">
      <c r="A175" s="96">
        <v>10</v>
      </c>
      <c r="B175" s="71" t="str">
        <f>IF(ISBLANK(C174),IF(ISBLANK(C175),5,CONCATENATE(COUNTA($B$4:B173)+1,".")))</f>
        <v>72.</v>
      </c>
      <c r="C175" s="159" t="s">
        <v>299</v>
      </c>
      <c r="D175" s="175"/>
      <c r="E175" s="8"/>
      <c r="F175" s="181">
        <v>40</v>
      </c>
      <c r="G175" s="181" t="s">
        <v>53</v>
      </c>
      <c r="H175" s="213"/>
      <c r="I175" s="213">
        <f t="shared" ref="I175" si="9">+F175*H175</f>
        <v>0</v>
      </c>
      <c r="K175" s="83"/>
      <c r="L175" s="120"/>
    </row>
    <row r="176" spans="1:12" s="98" customFormat="1">
      <c r="A176" s="83"/>
      <c r="B176" s="192"/>
      <c r="C176" s="197"/>
      <c r="D176" s="127"/>
      <c r="E176" s="8"/>
      <c r="F176" s="181"/>
      <c r="G176" s="181"/>
      <c r="H176" s="213"/>
      <c r="I176" s="213"/>
      <c r="K176" s="83"/>
      <c r="L176" s="120"/>
    </row>
    <row r="177" spans="1:12" s="98" customFormat="1" ht="47.25">
      <c r="A177" s="96">
        <v>10</v>
      </c>
      <c r="B177" s="71" t="str">
        <f>IF(ISBLANK(C176),IF(ISBLANK(C177),5,CONCATENATE(COUNTA($B$4:B175)+1,".")))</f>
        <v>73.</v>
      </c>
      <c r="C177" s="159" t="s">
        <v>300</v>
      </c>
      <c r="D177" s="83"/>
      <c r="E177" s="8"/>
      <c r="F177" s="181">
        <v>1</v>
      </c>
      <c r="G177" s="181" t="s">
        <v>9</v>
      </c>
      <c r="H177" s="213"/>
      <c r="I177" s="213">
        <f>+F177*H177</f>
        <v>0</v>
      </c>
      <c r="K177" s="83"/>
      <c r="L177" s="120"/>
    </row>
    <row r="178" spans="1:12" s="98" customFormat="1">
      <c r="A178" s="83"/>
      <c r="B178" s="192"/>
      <c r="C178" s="159"/>
      <c r="D178" s="193"/>
      <c r="E178" s="8"/>
      <c r="F178" s="181"/>
      <c r="G178" s="181"/>
      <c r="H178" s="213"/>
      <c r="I178" s="213"/>
      <c r="K178" s="83"/>
      <c r="L178" s="120"/>
    </row>
    <row r="179" spans="1:12" s="98" customFormat="1" ht="94.5">
      <c r="A179" s="96">
        <v>10</v>
      </c>
      <c r="B179" s="71" t="str">
        <f>IF(ISBLANK(C178),IF(ISBLANK(C179),5,CONCATENATE(COUNTA($B$4:B177)+1,".")))</f>
        <v>74.</v>
      </c>
      <c r="C179" s="159" t="s">
        <v>301</v>
      </c>
      <c r="D179" s="193"/>
      <c r="E179" s="8"/>
      <c r="F179" s="181">
        <v>1</v>
      </c>
      <c r="G179" s="267" t="s">
        <v>624</v>
      </c>
      <c r="H179" s="213"/>
      <c r="I179" s="213"/>
      <c r="K179" s="83"/>
      <c r="L179" s="120"/>
    </row>
    <row r="180" spans="1:12" s="98" customFormat="1">
      <c r="A180" s="83"/>
      <c r="B180" s="192"/>
      <c r="C180" s="159"/>
      <c r="D180" s="193"/>
      <c r="E180" s="8"/>
      <c r="F180" s="181"/>
      <c r="G180" s="181"/>
      <c r="H180" s="213"/>
      <c r="I180" s="213"/>
      <c r="K180" s="83"/>
      <c r="L180" s="120"/>
    </row>
    <row r="181" spans="1:12" s="98" customFormat="1" ht="31.5">
      <c r="A181" s="96">
        <v>10</v>
      </c>
      <c r="B181" s="71" t="str">
        <f>IF(ISBLANK(C180),IF(ISBLANK(C181),5,CONCATENATE(COUNTA($B$4:B179)+1,".")))</f>
        <v>75.</v>
      </c>
      <c r="C181" s="159" t="s">
        <v>302</v>
      </c>
      <c r="D181" s="193"/>
      <c r="E181" s="8"/>
      <c r="F181" s="181">
        <v>1</v>
      </c>
      <c r="G181" s="181" t="s">
        <v>1</v>
      </c>
      <c r="H181" s="213"/>
      <c r="I181" s="213">
        <f t="shared" ref="I181:I199" si="10">+F181*H181</f>
        <v>0</v>
      </c>
      <c r="K181" s="83"/>
      <c r="L181" s="120"/>
    </row>
    <row r="182" spans="1:12" s="98" customFormat="1">
      <c r="A182" s="83"/>
      <c r="B182" s="192"/>
      <c r="C182" s="159"/>
      <c r="D182" s="193"/>
      <c r="E182" s="8"/>
      <c r="F182" s="181"/>
      <c r="G182" s="181"/>
      <c r="H182" s="213"/>
      <c r="I182" s="213"/>
      <c r="K182" s="83"/>
      <c r="L182" s="120"/>
    </row>
    <row r="183" spans="1:12" s="98" customFormat="1" ht="94.5">
      <c r="A183" s="96">
        <v>10</v>
      </c>
      <c r="B183" s="71" t="str">
        <f>IF(ISBLANK(C182),IF(ISBLANK(C183),5,CONCATENATE(COUNTA($B$4:B181)+1,".")))</f>
        <v>76.</v>
      </c>
      <c r="C183" s="159" t="s">
        <v>396</v>
      </c>
      <c r="D183" s="193"/>
      <c r="E183" s="8"/>
      <c r="F183" s="181">
        <v>1</v>
      </c>
      <c r="G183" s="181" t="s">
        <v>1</v>
      </c>
      <c r="H183" s="213"/>
      <c r="I183" s="213">
        <f>+F183*H183</f>
        <v>0</v>
      </c>
      <c r="K183" s="83"/>
      <c r="L183" s="120"/>
    </row>
    <row r="184" spans="1:12" s="98" customFormat="1">
      <c r="A184" s="83"/>
      <c r="B184" s="192"/>
      <c r="C184" s="104"/>
      <c r="D184" s="193"/>
      <c r="E184" s="83"/>
      <c r="F184" s="181"/>
      <c r="G184" s="181"/>
      <c r="H184" s="213"/>
      <c r="I184" s="213"/>
      <c r="K184" s="83"/>
      <c r="L184" s="120"/>
    </row>
    <row r="185" spans="1:12" s="98" customFormat="1" ht="78.75">
      <c r="A185" s="96">
        <v>10</v>
      </c>
      <c r="B185" s="71" t="str">
        <f>IF(ISBLANK(C184),IF(ISBLANK(C185),5,CONCATENATE(COUNTA($B$4:B183)+1,".")))</f>
        <v>77.</v>
      </c>
      <c r="C185" s="159" t="s">
        <v>397</v>
      </c>
      <c r="D185" s="193"/>
      <c r="E185" s="83"/>
      <c r="F185" s="181">
        <v>20</v>
      </c>
      <c r="G185" s="181" t="s">
        <v>304</v>
      </c>
      <c r="H185" s="213"/>
      <c r="I185" s="213">
        <f t="shared" ref="I185" si="11">+F185*H185</f>
        <v>0</v>
      </c>
      <c r="K185" s="83"/>
      <c r="L185" s="120"/>
    </row>
    <row r="186" spans="1:12" s="98" customFormat="1">
      <c r="A186" s="83"/>
      <c r="B186" s="192"/>
      <c r="C186" s="159"/>
      <c r="D186" s="193"/>
      <c r="E186" s="83"/>
      <c r="F186" s="181"/>
      <c r="G186" s="181"/>
      <c r="H186" s="213"/>
      <c r="I186" s="213"/>
      <c r="K186" s="83"/>
      <c r="L186" s="120"/>
    </row>
    <row r="187" spans="1:12" s="98" customFormat="1" ht="47.25">
      <c r="A187" s="96">
        <v>10</v>
      </c>
      <c r="B187" s="71" t="str">
        <f>IF(ISBLANK(C186),IF(ISBLANK(C187),5,CONCATENATE(COUNTA($B$4:B185)+1,".")))</f>
        <v>78.</v>
      </c>
      <c r="C187" s="159" t="s">
        <v>398</v>
      </c>
      <c r="D187" s="193"/>
      <c r="E187" s="83"/>
      <c r="F187" s="181">
        <v>12</v>
      </c>
      <c r="G187" s="181" t="s">
        <v>304</v>
      </c>
      <c r="H187" s="213"/>
      <c r="I187" s="213">
        <f>+F187*H187</f>
        <v>0</v>
      </c>
      <c r="K187" s="83"/>
      <c r="L187" s="120"/>
    </row>
    <row r="188" spans="1:12" s="98" customFormat="1">
      <c r="A188" s="83"/>
      <c r="B188" s="192"/>
      <c r="C188" s="159"/>
      <c r="D188" s="193"/>
      <c r="E188" s="83"/>
      <c r="F188" s="181"/>
      <c r="G188" s="181"/>
      <c r="H188" s="213"/>
      <c r="I188" s="213"/>
      <c r="K188" s="83"/>
      <c r="L188" s="120"/>
    </row>
    <row r="189" spans="1:12" s="98" customFormat="1" ht="47.25">
      <c r="A189" s="96">
        <v>10</v>
      </c>
      <c r="B189" s="71" t="str">
        <f>IF(ISBLANK(C188),IF(ISBLANK(C189),5,CONCATENATE(COUNTA($B$4:B187)+1,".")))</f>
        <v>79.</v>
      </c>
      <c r="C189" s="159" t="s">
        <v>303</v>
      </c>
      <c r="D189" s="193"/>
      <c r="E189" s="8"/>
      <c r="F189" s="181">
        <v>6</v>
      </c>
      <c r="G189" s="181" t="s">
        <v>304</v>
      </c>
      <c r="H189" s="213"/>
      <c r="I189" s="213">
        <f t="shared" si="10"/>
        <v>0</v>
      </c>
      <c r="K189" s="83"/>
      <c r="L189" s="120"/>
    </row>
    <row r="190" spans="1:12" s="98" customFormat="1">
      <c r="A190" s="83"/>
      <c r="B190" s="192"/>
      <c r="C190" s="159"/>
      <c r="D190" s="193"/>
      <c r="E190" s="8"/>
      <c r="F190" s="181"/>
      <c r="G190" s="181"/>
      <c r="H190" s="213"/>
      <c r="I190" s="213"/>
      <c r="K190" s="83"/>
      <c r="L190" s="120"/>
    </row>
    <row r="191" spans="1:12" s="98" customFormat="1" ht="110.25">
      <c r="A191" s="96">
        <v>10</v>
      </c>
      <c r="B191" s="71" t="str">
        <f>IF(ISBLANK(C190),IF(ISBLANK(C191),5,CONCATENATE(COUNTA($B$4:B189)+1,".")))</f>
        <v>80.</v>
      </c>
      <c r="C191" s="159" t="s">
        <v>305</v>
      </c>
      <c r="D191" s="193"/>
      <c r="E191" s="83"/>
      <c r="F191" s="181">
        <v>1</v>
      </c>
      <c r="G191" s="181" t="s">
        <v>1</v>
      </c>
      <c r="H191" s="213"/>
      <c r="I191" s="213">
        <f t="shared" si="10"/>
        <v>0</v>
      </c>
      <c r="K191" s="83"/>
      <c r="L191" s="120"/>
    </row>
    <row r="192" spans="1:12" s="98" customFormat="1">
      <c r="A192" s="83"/>
      <c r="B192" s="192"/>
      <c r="C192" s="159"/>
      <c r="D192" s="193"/>
      <c r="E192" s="83"/>
      <c r="F192" s="181"/>
      <c r="G192" s="181"/>
      <c r="H192" s="213"/>
      <c r="I192" s="213"/>
      <c r="K192" s="83"/>
      <c r="L192" s="120"/>
    </row>
    <row r="193" spans="1:12" s="98" customFormat="1" ht="63">
      <c r="A193" s="96">
        <v>10</v>
      </c>
      <c r="B193" s="71" t="str">
        <f>IF(ISBLANK(C192),IF(ISBLANK(C193),5,CONCATENATE(COUNTA($B$4:B191)+1,".")))</f>
        <v>81.</v>
      </c>
      <c r="C193" s="159" t="s">
        <v>306</v>
      </c>
      <c r="D193" s="193"/>
      <c r="E193" s="8"/>
      <c r="F193" s="181">
        <v>1</v>
      </c>
      <c r="G193" s="181" t="s">
        <v>1</v>
      </c>
      <c r="H193" s="213"/>
      <c r="I193" s="213">
        <f t="shared" si="10"/>
        <v>0</v>
      </c>
      <c r="K193" s="83"/>
      <c r="L193" s="120"/>
    </row>
    <row r="194" spans="1:12" s="98" customFormat="1">
      <c r="A194" s="83"/>
      <c r="B194" s="192"/>
      <c r="C194" s="159"/>
      <c r="D194" s="193"/>
      <c r="E194" s="8"/>
      <c r="F194" s="181"/>
      <c r="G194" s="181"/>
      <c r="H194" s="213"/>
      <c r="I194" s="213"/>
      <c r="K194" s="83"/>
      <c r="L194" s="120"/>
    </row>
    <row r="195" spans="1:12" s="98" customFormat="1" ht="47.25">
      <c r="A195" s="96">
        <v>10</v>
      </c>
      <c r="B195" s="71" t="str">
        <f>IF(ISBLANK(C194),IF(ISBLANK(C195),5,CONCATENATE(COUNTA($B$4:B193)+1,".")))</f>
        <v>82.</v>
      </c>
      <c r="C195" s="159" t="s">
        <v>307</v>
      </c>
      <c r="D195" s="8"/>
      <c r="E195" s="8"/>
      <c r="F195" s="181">
        <v>1</v>
      </c>
      <c r="G195" s="181" t="s">
        <v>1</v>
      </c>
      <c r="H195" s="213"/>
      <c r="I195" s="213">
        <f t="shared" si="10"/>
        <v>0</v>
      </c>
      <c r="K195" s="83"/>
      <c r="L195" s="120"/>
    </row>
    <row r="196" spans="1:12" s="98" customFormat="1">
      <c r="A196" s="83"/>
      <c r="B196" s="192"/>
      <c r="C196" s="159"/>
      <c r="D196" s="8"/>
      <c r="E196" s="8"/>
      <c r="F196" s="181"/>
      <c r="G196" s="181"/>
      <c r="H196" s="213"/>
      <c r="I196" s="213"/>
      <c r="K196" s="83"/>
      <c r="L196" s="120"/>
    </row>
    <row r="197" spans="1:12" s="98" customFormat="1" ht="63">
      <c r="A197" s="96">
        <v>10</v>
      </c>
      <c r="B197" s="71" t="str">
        <f>IF(ISBLANK(C196),IF(ISBLANK(C197),5,CONCATENATE(COUNTA($B$4:B195)+1,".")))</f>
        <v>83.</v>
      </c>
      <c r="C197" s="159" t="s">
        <v>399</v>
      </c>
      <c r="D197" s="8"/>
      <c r="E197" s="83"/>
      <c r="F197" s="181">
        <v>1</v>
      </c>
      <c r="G197" s="181" t="s">
        <v>1</v>
      </c>
      <c r="H197" s="213"/>
      <c r="I197" s="213">
        <f t="shared" si="10"/>
        <v>0</v>
      </c>
      <c r="K197" s="83"/>
      <c r="L197" s="120"/>
    </row>
    <row r="198" spans="1:12" s="98" customFormat="1">
      <c r="A198" s="83"/>
      <c r="B198" s="192"/>
      <c r="C198" s="159"/>
      <c r="D198" s="8"/>
      <c r="E198" s="83"/>
      <c r="F198" s="181"/>
      <c r="G198" s="181"/>
      <c r="H198" s="213"/>
      <c r="I198" s="213"/>
      <c r="K198" s="83"/>
      <c r="L198" s="120"/>
    </row>
    <row r="199" spans="1:12" s="98" customFormat="1" ht="78.75">
      <c r="A199" s="96">
        <v>10</v>
      </c>
      <c r="B199" s="71" t="str">
        <f>IF(ISBLANK(C198),IF(ISBLANK(C199),5,CONCATENATE(COUNTA($B$4:B197)+1,".")))</f>
        <v>84.</v>
      </c>
      <c r="C199" s="159" t="s">
        <v>21</v>
      </c>
      <c r="D199" s="193"/>
      <c r="E199" s="8"/>
      <c r="F199" s="181">
        <v>1</v>
      </c>
      <c r="G199" s="181" t="s">
        <v>1</v>
      </c>
      <c r="H199" s="213"/>
      <c r="I199" s="213">
        <f t="shared" si="10"/>
        <v>0</v>
      </c>
      <c r="K199" s="83"/>
      <c r="L199" s="120"/>
    </row>
    <row r="200" spans="1:12" s="98" customFormat="1">
      <c r="A200" s="96"/>
      <c r="B200" s="23"/>
      <c r="C200" s="196"/>
      <c r="D200" s="82"/>
      <c r="E200" s="99"/>
      <c r="F200" s="82"/>
      <c r="G200" s="62"/>
      <c r="H200" s="63"/>
      <c r="I200" s="63"/>
      <c r="K200" s="83"/>
      <c r="L200" s="120"/>
    </row>
    <row r="201" spans="1:12" ht="16.5" thickBot="1">
      <c r="B201" s="29"/>
      <c r="C201" s="198"/>
      <c r="D201" s="29"/>
      <c r="E201" s="29"/>
      <c r="F201" s="29"/>
      <c r="G201" s="29"/>
      <c r="H201" s="29"/>
      <c r="I201" s="29"/>
    </row>
    <row r="202" spans="1:12" ht="18">
      <c r="E202" s="77" t="str">
        <f>C3</f>
        <v>VODOVODNO OMREŽJE, KANALIZACIJA, DEŽEVNICA</v>
      </c>
      <c r="G202" s="77" t="s">
        <v>41</v>
      </c>
      <c r="I202" s="70">
        <f>SUM(I5:I201)</f>
        <v>0</v>
      </c>
      <c r="K202" s="70"/>
      <c r="L202" s="70"/>
    </row>
    <row r="203" spans="1:12" s="74" customFormat="1" ht="18">
      <c r="A203" s="33"/>
      <c r="B203" s="20"/>
      <c r="C203" s="33" t="s">
        <v>29</v>
      </c>
      <c r="D203" s="20"/>
      <c r="E203" s="20"/>
      <c r="F203" s="20"/>
      <c r="G203" s="77"/>
      <c r="H203" s="20"/>
      <c r="I203" s="78"/>
    </row>
    <row r="204" spans="1:12" ht="18">
      <c r="C204" s="199" t="s">
        <v>28</v>
      </c>
      <c r="G204" s="77"/>
      <c r="I204" s="78"/>
    </row>
    <row r="206" spans="1:12">
      <c r="A206" s="31"/>
    </row>
    <row r="207" spans="1:12">
      <c r="A207" s="31"/>
    </row>
  </sheetData>
  <mergeCells count="1">
    <mergeCell ref="C1:E1"/>
  </mergeCells>
  <pageMargins left="1.1811023622047245" right="0.39370078740157483" top="0.78740157480314965" bottom="0.78740157480314965" header="0.31496062992125984" footer="0.31496062992125984"/>
  <pageSetup paperSize="9" scale="77" fitToHeight="50" orientation="portrait" r:id="rId1"/>
  <headerFooter>
    <oddHeader xml:space="preserve">&amp;LPopis del strojnih instalacij in strojne opreme&amp;Rprojekt: 17140-00
načrt: SPK - 5
</oddHeader>
    <oddFooter>&amp;C&amp;A&amp;R&amp;P/&amp;N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IR257"/>
  <sheetViews>
    <sheetView view="pageBreakPreview" zoomScaleNormal="100" zoomScaleSheetLayoutView="100" workbookViewId="0">
      <selection activeCell="H5" sqref="H5:H254"/>
    </sheetView>
  </sheetViews>
  <sheetFormatPr defaultRowHeight="15.75"/>
  <cols>
    <col min="1" max="1" width="3.28515625" style="33" customWidth="1"/>
    <col min="2" max="2" width="3.28515625" style="20" customWidth="1"/>
    <col min="3" max="3" width="47.7109375" style="22" customWidth="1"/>
    <col min="4" max="4" width="13.7109375" style="20" customWidth="1"/>
    <col min="5" max="5" width="4.7109375" style="20" customWidth="1"/>
    <col min="6" max="6" width="6.7109375" style="20" customWidth="1"/>
    <col min="7" max="7" width="8.7109375" style="20" customWidth="1"/>
    <col min="8" max="9" width="10.7109375" style="20" customWidth="1"/>
    <col min="10" max="10" width="22.28515625" style="74" customWidth="1"/>
    <col min="11" max="11" width="9.140625" style="20"/>
    <col min="12" max="12" width="10.140625" style="20" bestFit="1" customWidth="1"/>
    <col min="13" max="16384" width="9.140625" style="20"/>
  </cols>
  <sheetData>
    <row r="1" spans="1:252">
      <c r="A1" s="19" t="s">
        <v>3</v>
      </c>
      <c r="B1" s="19"/>
      <c r="C1" s="134" t="s">
        <v>4</v>
      </c>
      <c r="D1" s="162"/>
      <c r="E1" s="162"/>
      <c r="F1" s="76" t="s">
        <v>5</v>
      </c>
      <c r="G1" s="76" t="s">
        <v>6</v>
      </c>
      <c r="H1" s="21" t="s">
        <v>8</v>
      </c>
      <c r="I1" s="50" t="s">
        <v>7</v>
      </c>
    </row>
    <row r="2" spans="1:252" s="31" customFormat="1" ht="18.75" customHeight="1">
      <c r="A2" s="36">
        <v>20</v>
      </c>
      <c r="C2" s="41" t="s">
        <v>51</v>
      </c>
      <c r="D2" s="79"/>
      <c r="E2" s="81"/>
      <c r="F2" s="20"/>
      <c r="G2" s="80"/>
      <c r="H2" s="20"/>
      <c r="I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c r="BG2" s="20"/>
      <c r="BH2" s="20"/>
      <c r="BI2" s="20"/>
      <c r="BJ2" s="20"/>
      <c r="BK2" s="20"/>
      <c r="BL2" s="20"/>
      <c r="BM2" s="20"/>
      <c r="BN2" s="20"/>
      <c r="BO2" s="20"/>
      <c r="BP2" s="20"/>
      <c r="BQ2" s="20"/>
      <c r="BR2" s="20"/>
      <c r="BS2" s="20"/>
      <c r="BT2" s="20"/>
      <c r="BU2" s="20"/>
      <c r="BV2" s="20"/>
      <c r="BW2" s="20"/>
      <c r="BX2" s="20"/>
      <c r="BY2" s="20"/>
      <c r="BZ2" s="20"/>
      <c r="CA2" s="20"/>
      <c r="CB2" s="20"/>
      <c r="CC2" s="20"/>
      <c r="CD2" s="20"/>
      <c r="CE2" s="20"/>
      <c r="CF2" s="20"/>
      <c r="CG2" s="20"/>
      <c r="CH2" s="20"/>
      <c r="CI2" s="20"/>
      <c r="CJ2" s="20"/>
      <c r="CK2" s="20"/>
      <c r="CL2" s="20"/>
      <c r="CM2" s="20"/>
      <c r="CN2" s="20"/>
      <c r="CO2" s="20"/>
      <c r="CP2" s="20"/>
      <c r="CQ2" s="20"/>
      <c r="CR2" s="20"/>
      <c r="CS2" s="20"/>
      <c r="CT2" s="20"/>
      <c r="CU2" s="20"/>
      <c r="CV2" s="20"/>
      <c r="CW2" s="20"/>
      <c r="CX2" s="20"/>
      <c r="CY2" s="20"/>
      <c r="CZ2" s="20"/>
      <c r="DA2" s="20"/>
      <c r="DB2" s="20"/>
      <c r="DC2" s="20"/>
      <c r="DD2" s="20"/>
      <c r="DE2" s="20"/>
      <c r="DF2" s="20"/>
      <c r="DG2" s="20"/>
      <c r="DH2" s="20"/>
      <c r="DI2" s="20"/>
      <c r="DJ2" s="20"/>
      <c r="DK2" s="20"/>
      <c r="DL2" s="20"/>
      <c r="DM2" s="20"/>
      <c r="DN2" s="20"/>
      <c r="DO2" s="20"/>
      <c r="DP2" s="20"/>
      <c r="DQ2" s="20"/>
      <c r="DR2" s="20"/>
      <c r="DS2" s="20"/>
      <c r="DT2" s="20"/>
      <c r="DU2" s="20"/>
      <c r="DV2" s="20"/>
      <c r="DW2" s="20"/>
      <c r="DX2" s="20"/>
      <c r="DY2" s="20"/>
      <c r="DZ2" s="20"/>
      <c r="EA2" s="20"/>
      <c r="EB2" s="20"/>
      <c r="EC2" s="20"/>
      <c r="ED2" s="20"/>
      <c r="EE2" s="20"/>
      <c r="EF2" s="20"/>
      <c r="EG2" s="20"/>
      <c r="EH2" s="20"/>
      <c r="EI2" s="20"/>
      <c r="EJ2" s="20"/>
      <c r="EK2" s="20"/>
      <c r="EL2" s="20"/>
      <c r="EM2" s="20"/>
      <c r="EN2" s="20"/>
      <c r="EO2" s="20"/>
      <c r="EP2" s="20"/>
      <c r="EQ2" s="20"/>
      <c r="ER2" s="20"/>
      <c r="ES2" s="20"/>
      <c r="ET2" s="20"/>
      <c r="EU2" s="20"/>
      <c r="EV2" s="20"/>
      <c r="EW2" s="20"/>
      <c r="EX2" s="20"/>
      <c r="EY2" s="20"/>
      <c r="EZ2" s="20"/>
      <c r="FA2" s="20"/>
      <c r="FB2" s="20"/>
      <c r="FC2" s="20"/>
      <c r="FD2" s="20"/>
      <c r="FE2" s="20"/>
      <c r="FF2" s="20"/>
      <c r="FG2" s="20"/>
      <c r="FH2" s="20"/>
      <c r="FI2" s="20"/>
      <c r="FJ2" s="20"/>
      <c r="FK2" s="20"/>
      <c r="FL2" s="20"/>
      <c r="FM2" s="20"/>
      <c r="FN2" s="20"/>
      <c r="FO2" s="20"/>
      <c r="FP2" s="20"/>
      <c r="FQ2" s="20"/>
      <c r="FR2" s="20"/>
      <c r="FS2" s="20"/>
      <c r="FT2" s="20"/>
      <c r="FU2" s="20"/>
      <c r="FV2" s="20"/>
      <c r="FW2" s="20"/>
      <c r="FX2" s="20"/>
      <c r="FY2" s="20"/>
      <c r="FZ2" s="20"/>
      <c r="GA2" s="20"/>
      <c r="GB2" s="20"/>
      <c r="GC2" s="20"/>
      <c r="GD2" s="20"/>
      <c r="GE2" s="20"/>
      <c r="GF2" s="20"/>
      <c r="GG2" s="20"/>
      <c r="GH2" s="20"/>
      <c r="GI2" s="20"/>
      <c r="GJ2" s="20"/>
      <c r="GK2" s="20"/>
      <c r="GL2" s="20"/>
      <c r="GM2" s="20"/>
      <c r="GN2" s="20"/>
      <c r="GO2" s="20"/>
      <c r="GP2" s="20"/>
      <c r="GQ2" s="20"/>
      <c r="GR2" s="20"/>
      <c r="GS2" s="20"/>
      <c r="GT2" s="20"/>
      <c r="GU2" s="20"/>
      <c r="GV2" s="20"/>
      <c r="GW2" s="20"/>
      <c r="GX2" s="20"/>
      <c r="GY2" s="20"/>
      <c r="GZ2" s="20"/>
      <c r="HA2" s="20"/>
      <c r="HB2" s="20"/>
      <c r="HC2" s="20"/>
      <c r="HD2" s="20"/>
      <c r="HE2" s="20"/>
      <c r="HF2" s="20"/>
      <c r="HG2" s="20"/>
      <c r="HH2" s="20"/>
      <c r="HI2" s="20"/>
      <c r="HJ2" s="20"/>
      <c r="HK2" s="20"/>
      <c r="HL2" s="20"/>
      <c r="HM2" s="20"/>
      <c r="HN2" s="20"/>
      <c r="HO2" s="20"/>
      <c r="HP2" s="20"/>
      <c r="HQ2" s="20"/>
      <c r="HR2" s="20"/>
      <c r="HS2" s="20"/>
      <c r="HT2" s="20"/>
      <c r="HU2" s="20"/>
      <c r="HV2" s="20"/>
      <c r="HW2" s="20"/>
      <c r="HX2" s="20"/>
      <c r="HY2" s="20"/>
      <c r="HZ2" s="20"/>
      <c r="IA2" s="20"/>
      <c r="IB2" s="20"/>
      <c r="IC2" s="20"/>
      <c r="ID2" s="20"/>
      <c r="IE2" s="20"/>
      <c r="IF2" s="20"/>
      <c r="IG2" s="20"/>
      <c r="IH2" s="20"/>
      <c r="II2" s="20"/>
      <c r="IJ2" s="20"/>
      <c r="IK2" s="20"/>
      <c r="IL2" s="20"/>
      <c r="IM2" s="20"/>
      <c r="IN2" s="20"/>
      <c r="IO2" s="20"/>
      <c r="IP2" s="20"/>
      <c r="IQ2" s="20"/>
      <c r="IR2" s="20"/>
    </row>
    <row r="3" spans="1:252" s="83" customFormat="1">
      <c r="B3" s="23"/>
      <c r="C3" s="100"/>
      <c r="D3" s="82"/>
      <c r="E3" s="82"/>
    </row>
    <row r="4" spans="1:252" s="83" customFormat="1">
      <c r="A4" s="96"/>
      <c r="B4" s="71"/>
      <c r="C4" s="101"/>
      <c r="D4" s="82"/>
      <c r="E4" s="82"/>
    </row>
    <row r="5" spans="1:252" s="83" customFormat="1" ht="135.75" customHeight="1">
      <c r="A5" s="32" t="s">
        <v>52</v>
      </c>
      <c r="B5" s="71" t="str">
        <f>IF(ISBLANK(C4),IF(ISBLANK(C5),5,CONCATENATE(COUNTA($B$2:B4)+1,".")))</f>
        <v>1.</v>
      </c>
      <c r="C5" s="86" t="s">
        <v>512</v>
      </c>
      <c r="D5" s="136"/>
      <c r="E5" s="136"/>
      <c r="F5" s="141">
        <v>1</v>
      </c>
      <c r="G5" s="142" t="s">
        <v>1</v>
      </c>
      <c r="H5" s="143"/>
      <c r="I5" s="143">
        <f>F5*H5</f>
        <v>0</v>
      </c>
    </row>
    <row r="6" spans="1:252" s="83" customFormat="1" ht="99.75" customHeight="1">
      <c r="A6" s="32"/>
      <c r="B6" s="71"/>
      <c r="C6" s="86" t="s">
        <v>88</v>
      </c>
      <c r="D6" s="136"/>
      <c r="E6" s="136"/>
      <c r="F6" s="141"/>
      <c r="G6" s="142"/>
      <c r="H6" s="143"/>
      <c r="I6" s="143"/>
    </row>
    <row r="7" spans="1:252" s="83" customFormat="1">
      <c r="B7" s="23"/>
      <c r="C7" s="83" t="s">
        <v>513</v>
      </c>
      <c r="D7" s="82"/>
      <c r="E7" s="82"/>
      <c r="F7" s="141"/>
      <c r="G7" s="142"/>
      <c r="H7" s="143"/>
      <c r="I7" s="143"/>
    </row>
    <row r="8" spans="1:252" s="83" customFormat="1">
      <c r="B8" s="23"/>
      <c r="C8" s="83" t="s">
        <v>514</v>
      </c>
      <c r="D8" s="82"/>
      <c r="E8" s="82"/>
      <c r="F8" s="141"/>
      <c r="G8" s="142"/>
      <c r="H8" s="143"/>
      <c r="I8" s="143"/>
    </row>
    <row r="9" spans="1:252" s="83" customFormat="1">
      <c r="B9" s="23"/>
      <c r="C9" s="83" t="s">
        <v>515</v>
      </c>
      <c r="D9" s="82"/>
      <c r="E9" s="82"/>
      <c r="F9" s="141"/>
      <c r="G9" s="142"/>
      <c r="H9" s="143"/>
      <c r="I9" s="143"/>
    </row>
    <row r="10" spans="1:252" s="83" customFormat="1">
      <c r="B10" s="23"/>
      <c r="C10" s="83" t="s">
        <v>80</v>
      </c>
      <c r="D10" s="82"/>
      <c r="E10" s="82"/>
      <c r="F10" s="141"/>
      <c r="G10" s="142"/>
      <c r="H10" s="143"/>
      <c r="I10" s="143"/>
    </row>
    <row r="11" spans="1:252" s="83" customFormat="1">
      <c r="B11" s="23"/>
      <c r="C11" s="138" t="s">
        <v>516</v>
      </c>
      <c r="D11" s="82"/>
      <c r="E11" s="82"/>
      <c r="F11" s="141"/>
      <c r="G11" s="142"/>
      <c r="H11" s="143"/>
      <c r="I11" s="143"/>
    </row>
    <row r="12" spans="1:252" s="83" customFormat="1">
      <c r="B12" s="23"/>
      <c r="C12" s="138" t="s">
        <v>81</v>
      </c>
      <c r="D12" s="82"/>
      <c r="E12" s="82"/>
      <c r="F12" s="141"/>
      <c r="G12" s="142"/>
      <c r="H12" s="143"/>
      <c r="I12" s="143"/>
    </row>
    <row r="13" spans="1:252" s="83" customFormat="1">
      <c r="B13" s="23"/>
      <c r="C13" s="83" t="s">
        <v>82</v>
      </c>
      <c r="D13" s="82"/>
      <c r="E13" s="82"/>
      <c r="F13" s="141"/>
      <c r="G13" s="142"/>
      <c r="H13" s="143"/>
      <c r="I13" s="143"/>
    </row>
    <row r="14" spans="1:252" s="83" customFormat="1">
      <c r="B14" s="23"/>
      <c r="C14" s="83" t="s">
        <v>517</v>
      </c>
      <c r="D14" s="82"/>
      <c r="E14" s="82"/>
      <c r="F14" s="141"/>
      <c r="G14" s="142"/>
      <c r="H14" s="143"/>
      <c r="I14" s="143"/>
    </row>
    <row r="15" spans="1:252" s="83" customFormat="1">
      <c r="B15" s="23"/>
      <c r="C15" s="83" t="s">
        <v>520</v>
      </c>
      <c r="D15" s="82"/>
      <c r="E15" s="82"/>
      <c r="F15" s="141"/>
      <c r="G15" s="142"/>
      <c r="H15" s="143"/>
      <c r="I15" s="143"/>
    </row>
    <row r="16" spans="1:252" s="83" customFormat="1">
      <c r="B16" s="23"/>
      <c r="C16" s="83" t="s">
        <v>83</v>
      </c>
      <c r="D16" s="82"/>
      <c r="E16" s="82"/>
      <c r="F16" s="141"/>
      <c r="G16" s="142"/>
      <c r="H16" s="143"/>
      <c r="I16" s="143"/>
    </row>
    <row r="17" spans="1:15" s="83" customFormat="1" ht="47.25">
      <c r="B17" s="23"/>
      <c r="C17" s="138" t="s">
        <v>84</v>
      </c>
      <c r="D17" s="82"/>
      <c r="E17" s="82"/>
      <c r="F17" s="141"/>
      <c r="G17" s="142"/>
      <c r="H17" s="143"/>
      <c r="I17" s="143"/>
    </row>
    <row r="18" spans="1:15" s="83" customFormat="1">
      <c r="B18" s="23"/>
      <c r="C18" s="83" t="s">
        <v>85</v>
      </c>
      <c r="D18" s="82"/>
      <c r="E18" s="82"/>
      <c r="F18" s="141"/>
      <c r="G18" s="142"/>
      <c r="H18" s="143"/>
      <c r="I18" s="143"/>
    </row>
    <row r="19" spans="1:15" s="83" customFormat="1">
      <c r="B19" s="23"/>
      <c r="C19" s="83" t="s">
        <v>518</v>
      </c>
      <c r="D19" s="82"/>
      <c r="E19" s="82"/>
      <c r="F19" s="141"/>
      <c r="G19" s="142"/>
      <c r="H19" s="143"/>
      <c r="I19" s="143"/>
    </row>
    <row r="20" spans="1:15" s="83" customFormat="1">
      <c r="B20" s="23"/>
      <c r="C20" s="83" t="s">
        <v>86</v>
      </c>
      <c r="D20" s="82"/>
      <c r="E20" s="82"/>
      <c r="F20" s="141"/>
      <c r="G20" s="142"/>
      <c r="H20" s="143"/>
      <c r="I20" s="143"/>
    </row>
    <row r="21" spans="1:15" s="83" customFormat="1">
      <c r="B21" s="23"/>
      <c r="C21" s="83" t="s">
        <v>87</v>
      </c>
      <c r="D21" s="82"/>
      <c r="E21" s="82"/>
      <c r="F21" s="141"/>
      <c r="G21" s="142"/>
      <c r="H21" s="143"/>
      <c r="I21" s="143"/>
    </row>
    <row r="22" spans="1:15" s="83" customFormat="1">
      <c r="B22" s="23"/>
      <c r="C22" s="137"/>
      <c r="D22" s="82"/>
      <c r="E22" s="82"/>
      <c r="F22" s="141"/>
      <c r="G22" s="142"/>
      <c r="H22" s="143"/>
      <c r="I22" s="143"/>
    </row>
    <row r="23" spans="1:15" s="83" customFormat="1">
      <c r="B23" s="23"/>
      <c r="C23" s="83" t="s">
        <v>519</v>
      </c>
      <c r="D23" s="82"/>
      <c r="E23" s="82"/>
      <c r="F23" s="141"/>
      <c r="G23" s="142"/>
      <c r="H23" s="143"/>
      <c r="I23" s="143"/>
    </row>
    <row r="24" spans="1:15" s="74" customFormat="1">
      <c r="A24" s="20"/>
      <c r="B24" s="20"/>
      <c r="C24" s="83"/>
      <c r="D24" s="83"/>
      <c r="E24" s="83"/>
      <c r="F24" s="141"/>
      <c r="G24" s="142"/>
      <c r="H24" s="143"/>
      <c r="I24" s="143"/>
      <c r="J24" s="20"/>
      <c r="K24" s="20"/>
      <c r="L24" s="20"/>
      <c r="M24" s="20"/>
      <c r="N24" s="20"/>
      <c r="O24" s="20"/>
    </row>
    <row r="25" spans="1:15" s="74" customFormat="1">
      <c r="A25" s="20"/>
      <c r="B25" s="20"/>
      <c r="C25" s="83" t="s">
        <v>612</v>
      </c>
      <c r="D25" s="82"/>
      <c r="E25" s="83"/>
      <c r="F25" s="141"/>
      <c r="G25" s="142"/>
      <c r="H25" s="143"/>
      <c r="I25" s="143"/>
      <c r="J25" s="20"/>
      <c r="K25" s="20"/>
      <c r="L25" s="20"/>
      <c r="M25" s="20"/>
      <c r="N25" s="20"/>
      <c r="O25" s="20"/>
    </row>
    <row r="26" spans="1:15" s="74" customFormat="1">
      <c r="A26" s="20"/>
      <c r="B26" s="20"/>
      <c r="C26" s="83" t="s">
        <v>613</v>
      </c>
      <c r="D26" s="218" t="s">
        <v>614</v>
      </c>
      <c r="E26" s="83"/>
      <c r="F26" s="141"/>
      <c r="G26" s="142"/>
      <c r="H26" s="143"/>
      <c r="I26" s="143"/>
      <c r="J26" s="20"/>
      <c r="K26" s="20"/>
      <c r="L26" s="20"/>
      <c r="M26" s="20"/>
      <c r="N26" s="20"/>
      <c r="O26" s="20"/>
    </row>
    <row r="27" spans="1:15" s="74" customFormat="1">
      <c r="A27" s="20"/>
      <c r="B27" s="20"/>
      <c r="C27" s="83" t="s">
        <v>615</v>
      </c>
      <c r="D27" s="218" t="s">
        <v>103</v>
      </c>
      <c r="E27" s="83"/>
      <c r="F27" s="141"/>
      <c r="G27" s="142"/>
      <c r="H27" s="143"/>
      <c r="I27" s="143"/>
      <c r="J27" s="20"/>
      <c r="K27" s="20"/>
      <c r="L27" s="20"/>
      <c r="M27" s="20"/>
      <c r="N27" s="20"/>
      <c r="O27" s="20"/>
    </row>
    <row r="28" spans="1:15" s="74" customFormat="1">
      <c r="A28" s="20"/>
      <c r="B28" s="20"/>
      <c r="C28" s="83" t="s">
        <v>616</v>
      </c>
      <c r="D28" s="218" t="s">
        <v>89</v>
      </c>
      <c r="E28" s="83"/>
      <c r="F28" s="141"/>
      <c r="G28" s="142"/>
      <c r="H28" s="143"/>
      <c r="I28" s="143"/>
      <c r="J28" s="20"/>
      <c r="K28" s="20"/>
      <c r="L28" s="20"/>
      <c r="M28" s="20"/>
      <c r="N28" s="20"/>
      <c r="O28" s="20"/>
    </row>
    <row r="29" spans="1:15" s="74" customFormat="1">
      <c r="A29" s="20"/>
      <c r="B29" s="20"/>
      <c r="C29" s="83" t="s">
        <v>617</v>
      </c>
      <c r="D29" s="218" t="s">
        <v>618</v>
      </c>
      <c r="E29" s="83"/>
      <c r="F29" s="141"/>
      <c r="G29" s="142"/>
      <c r="H29" s="143"/>
      <c r="I29" s="143"/>
      <c r="J29" s="20"/>
      <c r="K29" s="20"/>
      <c r="L29" s="20"/>
      <c r="M29" s="20"/>
      <c r="N29" s="20"/>
      <c r="O29" s="20"/>
    </row>
    <row r="30" spans="1:15" s="74" customFormat="1">
      <c r="A30" s="20"/>
      <c r="B30" s="20"/>
      <c r="C30" s="83"/>
      <c r="D30" s="218"/>
      <c r="E30" s="83"/>
      <c r="F30" s="141"/>
      <c r="G30" s="142"/>
      <c r="H30" s="143"/>
      <c r="I30" s="143"/>
      <c r="J30" s="20"/>
      <c r="K30" s="20"/>
      <c r="L30" s="20"/>
      <c r="M30" s="20"/>
      <c r="N30" s="20"/>
      <c r="O30" s="20"/>
    </row>
    <row r="31" spans="1:15" s="74" customFormat="1">
      <c r="A31" s="20"/>
      <c r="B31" s="20"/>
      <c r="C31" s="83" t="s">
        <v>613</v>
      </c>
      <c r="D31" s="218" t="s">
        <v>614</v>
      </c>
      <c r="E31" s="83"/>
      <c r="F31" s="141"/>
      <c r="G31" s="142"/>
      <c r="H31" s="143"/>
      <c r="I31" s="143"/>
      <c r="J31" s="20"/>
      <c r="K31" s="20"/>
      <c r="L31" s="20"/>
      <c r="M31" s="20"/>
      <c r="N31" s="20"/>
      <c r="O31" s="20"/>
    </row>
    <row r="32" spans="1:15" s="74" customFormat="1">
      <c r="A32" s="20"/>
      <c r="B32" s="20"/>
      <c r="C32" s="83"/>
      <c r="D32" s="83"/>
      <c r="E32" s="83"/>
      <c r="F32" s="141"/>
      <c r="G32" s="142"/>
      <c r="H32" s="143"/>
      <c r="I32" s="143"/>
      <c r="J32" s="20"/>
      <c r="K32" s="20"/>
      <c r="L32" s="20"/>
      <c r="M32" s="20"/>
      <c r="N32" s="20"/>
      <c r="O32" s="20"/>
    </row>
    <row r="33" spans="1:15" s="74" customFormat="1">
      <c r="A33" s="20"/>
      <c r="B33" s="20"/>
      <c r="C33" s="83" t="s">
        <v>521</v>
      </c>
      <c r="D33" s="83"/>
      <c r="E33" s="83"/>
      <c r="F33" s="141"/>
      <c r="G33" s="142"/>
      <c r="H33" s="143"/>
      <c r="I33" s="143"/>
      <c r="J33" s="20"/>
      <c r="K33" s="20"/>
      <c r="L33" s="20"/>
      <c r="M33" s="20"/>
      <c r="N33" s="20"/>
      <c r="O33" s="20"/>
    </row>
    <row r="34" spans="1:15" s="74" customFormat="1">
      <c r="A34" s="20"/>
      <c r="B34" s="20"/>
      <c r="C34" s="83" t="s">
        <v>527</v>
      </c>
      <c r="D34" s="83" t="s">
        <v>66</v>
      </c>
      <c r="E34" s="83"/>
      <c r="F34" s="141"/>
      <c r="G34" s="142"/>
      <c r="H34" s="143"/>
      <c r="I34" s="143"/>
      <c r="J34" s="20"/>
      <c r="K34" s="20"/>
      <c r="L34" s="20"/>
      <c r="M34" s="20"/>
      <c r="N34" s="20"/>
      <c r="O34" s="20"/>
    </row>
    <row r="35" spans="1:15" s="74" customFormat="1">
      <c r="A35" s="20"/>
      <c r="B35" s="20"/>
      <c r="C35" s="83" t="s">
        <v>525</v>
      </c>
      <c r="D35" s="83" t="s">
        <v>65</v>
      </c>
      <c r="E35" s="83"/>
      <c r="F35" s="141"/>
      <c r="G35" s="142"/>
      <c r="H35" s="143"/>
      <c r="I35" s="143"/>
      <c r="J35" s="20"/>
      <c r="K35" s="20"/>
      <c r="L35" s="20"/>
      <c r="M35" s="20"/>
      <c r="N35" s="20"/>
      <c r="O35" s="20"/>
    </row>
    <row r="36" spans="1:15" s="74" customFormat="1">
      <c r="A36" s="20"/>
      <c r="B36" s="20"/>
      <c r="C36" s="83" t="s">
        <v>526</v>
      </c>
      <c r="D36" s="83" t="s">
        <v>65</v>
      </c>
      <c r="E36" s="83"/>
      <c r="F36" s="141"/>
      <c r="G36" s="142"/>
      <c r="H36" s="143"/>
      <c r="I36" s="143"/>
      <c r="J36" s="20"/>
      <c r="K36" s="20"/>
      <c r="L36" s="20"/>
      <c r="M36" s="20"/>
      <c r="N36" s="20"/>
      <c r="O36" s="20"/>
    </row>
    <row r="37" spans="1:15" s="74" customFormat="1">
      <c r="A37" s="20"/>
      <c r="B37" s="20"/>
      <c r="C37" s="83" t="s">
        <v>528</v>
      </c>
      <c r="D37" s="83" t="s">
        <v>65</v>
      </c>
      <c r="E37" s="83"/>
      <c r="F37" s="141"/>
      <c r="G37" s="142"/>
      <c r="H37" s="143"/>
      <c r="I37" s="143"/>
      <c r="J37" s="20"/>
      <c r="K37" s="20"/>
      <c r="L37" s="20"/>
      <c r="M37" s="20"/>
      <c r="N37" s="20"/>
      <c r="O37" s="20"/>
    </row>
    <row r="38" spans="1:15" s="74" customFormat="1">
      <c r="A38" s="20"/>
      <c r="B38" s="20"/>
      <c r="C38" s="83" t="s">
        <v>522</v>
      </c>
      <c r="D38" s="83"/>
      <c r="E38" s="83"/>
      <c r="F38" s="141"/>
      <c r="G38" s="142"/>
      <c r="H38" s="143"/>
      <c r="I38" s="143"/>
      <c r="J38" s="20"/>
      <c r="K38" s="20"/>
      <c r="L38" s="20"/>
      <c r="M38" s="20"/>
      <c r="N38" s="20"/>
      <c r="O38" s="20"/>
    </row>
    <row r="39" spans="1:15" s="74" customFormat="1">
      <c r="A39" s="20"/>
      <c r="B39" s="20"/>
      <c r="C39" s="83"/>
      <c r="D39" s="83"/>
      <c r="E39" s="83"/>
      <c r="F39" s="141"/>
      <c r="G39" s="142"/>
      <c r="H39" s="143"/>
      <c r="I39" s="143"/>
      <c r="J39" s="20"/>
      <c r="K39" s="20"/>
      <c r="L39" s="20"/>
      <c r="M39" s="20"/>
      <c r="N39" s="20"/>
      <c r="O39" s="20"/>
    </row>
    <row r="40" spans="1:15" s="74" customFormat="1">
      <c r="A40" s="20"/>
      <c r="B40" s="20"/>
      <c r="C40" s="83" t="s">
        <v>523</v>
      </c>
      <c r="D40" s="83"/>
      <c r="E40" s="83"/>
      <c r="F40" s="141"/>
      <c r="G40" s="142"/>
      <c r="H40" s="143"/>
      <c r="I40" s="143"/>
      <c r="J40" s="20"/>
      <c r="K40" s="20"/>
      <c r="L40" s="20"/>
      <c r="M40" s="20"/>
      <c r="N40" s="20"/>
      <c r="O40" s="20"/>
    </row>
    <row r="41" spans="1:15" s="74" customFormat="1">
      <c r="A41" s="20"/>
      <c r="B41" s="20"/>
      <c r="C41" s="83" t="s">
        <v>524</v>
      </c>
      <c r="D41" s="83" t="s">
        <v>66</v>
      </c>
      <c r="E41" s="83"/>
      <c r="F41" s="141"/>
      <c r="G41" s="142"/>
      <c r="H41" s="143"/>
      <c r="I41" s="143"/>
      <c r="J41" s="20"/>
      <c r="K41" s="20"/>
      <c r="L41" s="20"/>
      <c r="M41" s="20"/>
      <c r="N41" s="20"/>
      <c r="O41" s="20"/>
    </row>
    <row r="42" spans="1:15" s="74" customFormat="1">
      <c r="A42" s="20"/>
      <c r="B42" s="20"/>
      <c r="C42" s="83" t="s">
        <v>525</v>
      </c>
      <c r="D42" s="83" t="s">
        <v>89</v>
      </c>
      <c r="E42" s="83"/>
      <c r="F42" s="141"/>
      <c r="G42" s="142"/>
      <c r="H42" s="143"/>
      <c r="I42" s="143"/>
      <c r="J42" s="20"/>
      <c r="K42" s="20"/>
      <c r="L42" s="20"/>
      <c r="M42" s="20"/>
      <c r="N42" s="20"/>
      <c r="O42" s="20"/>
    </row>
    <row r="43" spans="1:15" s="74" customFormat="1">
      <c r="A43" s="20"/>
      <c r="B43" s="20"/>
      <c r="C43" s="83" t="s">
        <v>528</v>
      </c>
      <c r="D43" s="83" t="s">
        <v>65</v>
      </c>
      <c r="E43" s="83"/>
      <c r="F43" s="141"/>
      <c r="G43" s="142"/>
      <c r="H43" s="143"/>
      <c r="I43" s="143"/>
      <c r="J43" s="20"/>
      <c r="K43" s="20"/>
      <c r="L43" s="20"/>
      <c r="M43" s="20"/>
      <c r="N43" s="20"/>
      <c r="O43" s="20"/>
    </row>
    <row r="44" spans="1:15" s="74" customFormat="1">
      <c r="A44" s="20"/>
      <c r="B44" s="20"/>
      <c r="C44" s="83" t="s">
        <v>110</v>
      </c>
      <c r="D44" s="83"/>
      <c r="E44" s="83"/>
      <c r="F44" s="141"/>
      <c r="G44" s="142"/>
      <c r="H44" s="143"/>
      <c r="I44" s="143"/>
      <c r="J44" s="20"/>
      <c r="K44" s="20"/>
      <c r="L44" s="20"/>
      <c r="M44" s="20"/>
      <c r="N44" s="20"/>
      <c r="O44" s="20"/>
    </row>
    <row r="45" spans="1:15" s="74" customFormat="1">
      <c r="A45" s="20"/>
      <c r="B45" s="20"/>
      <c r="C45" s="83"/>
      <c r="D45" s="83"/>
      <c r="F45" s="141"/>
      <c r="G45" s="142"/>
      <c r="H45" s="143"/>
      <c r="I45" s="143"/>
      <c r="J45" s="20"/>
      <c r="K45" s="20"/>
      <c r="L45" s="20"/>
      <c r="M45" s="20"/>
      <c r="N45" s="20"/>
      <c r="O45" s="20"/>
    </row>
    <row r="46" spans="1:15" s="74" customFormat="1" ht="66.75" customHeight="1">
      <c r="A46" s="32" t="s">
        <v>52</v>
      </c>
      <c r="B46" s="71" t="str">
        <f>IF(ISBLANK(C45),IF(ISBLANK(C46),5,CONCATENATE(COUNTA($B$2:B45)+1,".")))</f>
        <v>2.</v>
      </c>
      <c r="C46" s="239" t="s">
        <v>529</v>
      </c>
      <c r="D46" s="140"/>
      <c r="F46" s="141">
        <v>1</v>
      </c>
      <c r="G46" s="142" t="s">
        <v>1</v>
      </c>
      <c r="H46" s="143"/>
      <c r="I46" s="143">
        <f>F46*H46</f>
        <v>0</v>
      </c>
      <c r="J46" s="20"/>
      <c r="K46" s="20"/>
      <c r="L46" s="20"/>
      <c r="M46" s="20"/>
      <c r="N46" s="20"/>
      <c r="O46" s="20"/>
    </row>
    <row r="47" spans="1:15" s="74" customFormat="1">
      <c r="A47" s="20"/>
      <c r="B47" s="20"/>
      <c r="C47" s="240" t="s">
        <v>530</v>
      </c>
      <c r="D47" s="147"/>
      <c r="F47" s="141"/>
      <c r="G47" s="142"/>
      <c r="H47" s="143"/>
      <c r="I47" s="143"/>
      <c r="J47" s="20"/>
      <c r="K47" s="20"/>
      <c r="L47" s="20"/>
      <c r="M47" s="20"/>
      <c r="N47" s="20"/>
      <c r="O47" s="20"/>
    </row>
    <row r="48" spans="1:15" s="74" customFormat="1">
      <c r="A48" s="20"/>
      <c r="B48" s="20"/>
      <c r="C48" s="148" t="s">
        <v>95</v>
      </c>
      <c r="D48" s="20"/>
      <c r="F48" s="141"/>
      <c r="G48" s="142"/>
      <c r="H48" s="143"/>
      <c r="I48" s="143"/>
      <c r="J48" s="20"/>
      <c r="K48" s="20"/>
      <c r="L48" s="20"/>
      <c r="M48" s="20"/>
      <c r="N48" s="20"/>
      <c r="O48" s="20"/>
    </row>
    <row r="49" spans="1:15" s="74" customFormat="1">
      <c r="A49" s="20"/>
      <c r="B49" s="20"/>
      <c r="C49" s="22" t="s">
        <v>96</v>
      </c>
      <c r="D49" s="20"/>
      <c r="F49" s="141"/>
      <c r="G49" s="142"/>
      <c r="H49" s="143"/>
      <c r="I49" s="143"/>
      <c r="J49" s="20"/>
      <c r="K49" s="20"/>
      <c r="L49" s="20"/>
      <c r="M49" s="20"/>
      <c r="N49" s="20"/>
      <c r="O49" s="20"/>
    </row>
    <row r="50" spans="1:15" s="74" customFormat="1">
      <c r="A50" s="20"/>
      <c r="B50" s="20"/>
      <c r="C50" s="22" t="s">
        <v>531</v>
      </c>
      <c r="D50" s="20"/>
      <c r="F50" s="141"/>
      <c r="G50" s="142"/>
      <c r="H50" s="143"/>
      <c r="I50" s="143"/>
      <c r="J50" s="20"/>
      <c r="K50" s="20"/>
      <c r="L50" s="20"/>
      <c r="M50" s="20"/>
      <c r="N50" s="20"/>
      <c r="O50" s="20"/>
    </row>
    <row r="51" spans="1:15" s="74" customFormat="1">
      <c r="A51" s="20"/>
      <c r="B51" s="20"/>
      <c r="C51" s="22" t="s">
        <v>97</v>
      </c>
      <c r="D51" s="20"/>
      <c r="F51" s="141"/>
      <c r="G51" s="142"/>
      <c r="H51" s="143"/>
      <c r="I51" s="143"/>
      <c r="J51" s="20"/>
      <c r="K51" s="20"/>
      <c r="L51" s="20"/>
      <c r="M51" s="20"/>
      <c r="N51" s="20"/>
      <c r="O51" s="20"/>
    </row>
    <row r="52" spans="1:15" s="74" customFormat="1">
      <c r="A52" s="20"/>
      <c r="B52" s="20"/>
      <c r="C52" s="83" t="s">
        <v>522</v>
      </c>
      <c r="D52" s="83"/>
      <c r="E52" s="83"/>
      <c r="F52" s="141"/>
      <c r="G52" s="142"/>
      <c r="H52" s="143"/>
      <c r="I52" s="143"/>
      <c r="J52" s="20"/>
      <c r="K52" s="20"/>
      <c r="L52" s="20"/>
      <c r="M52" s="20"/>
      <c r="N52" s="20"/>
      <c r="O52" s="20"/>
    </row>
    <row r="53" spans="1:15" s="74" customFormat="1">
      <c r="A53" s="20"/>
      <c r="B53" s="20"/>
      <c r="C53" s="22" t="s">
        <v>98</v>
      </c>
      <c r="D53" s="20"/>
      <c r="F53" s="141"/>
      <c r="G53" s="142"/>
      <c r="H53" s="143"/>
      <c r="I53" s="143"/>
      <c r="J53" s="20"/>
      <c r="K53" s="20"/>
      <c r="L53" s="20"/>
      <c r="M53" s="20"/>
      <c r="N53" s="20"/>
      <c r="O53" s="20"/>
    </row>
    <row r="54" spans="1:15" s="74" customFormat="1">
      <c r="A54" s="20"/>
      <c r="B54" s="20"/>
      <c r="C54" s="148" t="s">
        <v>99</v>
      </c>
      <c r="D54" s="20"/>
      <c r="F54" s="141"/>
      <c r="G54" s="142"/>
      <c r="H54" s="143"/>
      <c r="I54" s="143"/>
      <c r="J54" s="20"/>
      <c r="K54" s="20"/>
      <c r="L54" s="20"/>
      <c r="M54" s="20"/>
      <c r="N54" s="20"/>
      <c r="O54" s="20"/>
    </row>
    <row r="55" spans="1:15" s="74" customFormat="1">
      <c r="A55" s="20"/>
      <c r="B55" s="20"/>
      <c r="C55" s="22" t="s">
        <v>100</v>
      </c>
      <c r="D55" s="20"/>
      <c r="F55" s="141"/>
      <c r="G55" s="142"/>
      <c r="H55" s="143"/>
      <c r="I55" s="143"/>
      <c r="J55" s="20"/>
      <c r="K55" s="20"/>
      <c r="L55" s="20"/>
      <c r="M55" s="20"/>
      <c r="N55" s="20"/>
      <c r="O55" s="20"/>
    </row>
    <row r="56" spans="1:15" s="74" customFormat="1">
      <c r="A56" s="20"/>
      <c r="B56" s="20"/>
      <c r="C56" s="22" t="s">
        <v>101</v>
      </c>
      <c r="D56" s="20"/>
      <c r="F56" s="141"/>
      <c r="G56" s="142"/>
      <c r="H56" s="143"/>
      <c r="I56" s="143"/>
      <c r="J56" s="20"/>
      <c r="K56" s="20"/>
      <c r="L56" s="20"/>
      <c r="M56" s="20"/>
      <c r="N56" s="20"/>
      <c r="O56" s="20"/>
    </row>
    <row r="57" spans="1:15" s="74" customFormat="1">
      <c r="A57" s="20"/>
      <c r="B57" s="20"/>
      <c r="C57" s="22" t="s">
        <v>532</v>
      </c>
      <c r="D57" s="20"/>
      <c r="F57" s="141"/>
      <c r="G57" s="142"/>
      <c r="H57" s="143"/>
      <c r="I57" s="143"/>
      <c r="J57" s="20"/>
      <c r="K57" s="20"/>
      <c r="L57" s="20"/>
      <c r="M57" s="20"/>
      <c r="N57" s="20"/>
      <c r="O57" s="20"/>
    </row>
    <row r="58" spans="1:15" s="74" customFormat="1">
      <c r="A58" s="20"/>
      <c r="B58" s="20"/>
      <c r="C58" s="22" t="s">
        <v>533</v>
      </c>
      <c r="D58" s="20"/>
      <c r="F58" s="141"/>
      <c r="G58" s="142"/>
      <c r="H58" s="143"/>
      <c r="I58" s="143"/>
      <c r="J58" s="20"/>
      <c r="K58" s="20"/>
      <c r="L58" s="20"/>
      <c r="M58" s="20"/>
      <c r="N58" s="20"/>
      <c r="O58" s="20"/>
    </row>
    <row r="59" spans="1:15" s="74" customFormat="1">
      <c r="A59" s="20"/>
      <c r="B59" s="20"/>
      <c r="C59" s="83"/>
      <c r="D59" s="83"/>
      <c r="F59" s="141"/>
      <c r="G59" s="142"/>
      <c r="H59" s="143"/>
      <c r="I59" s="143"/>
      <c r="J59" s="20"/>
      <c r="K59" s="20"/>
      <c r="L59" s="20"/>
      <c r="M59" s="20"/>
      <c r="N59" s="20"/>
      <c r="O59" s="20"/>
    </row>
    <row r="60" spans="1:15" s="74" customFormat="1">
      <c r="A60" s="20"/>
      <c r="B60" s="20"/>
      <c r="C60" s="138" t="s">
        <v>102</v>
      </c>
      <c r="D60" s="241" t="s">
        <v>103</v>
      </c>
      <c r="F60" s="141"/>
      <c r="G60" s="142"/>
      <c r="H60" s="143"/>
      <c r="I60" s="143"/>
      <c r="J60" s="20"/>
      <c r="K60" s="20"/>
      <c r="L60" s="20"/>
      <c r="M60" s="20"/>
      <c r="N60" s="20"/>
      <c r="O60" s="20"/>
    </row>
    <row r="61" spans="1:15" s="74" customFormat="1">
      <c r="A61" s="20"/>
      <c r="B61" s="20"/>
      <c r="C61" s="138" t="s">
        <v>104</v>
      </c>
      <c r="D61" s="142" t="s">
        <v>103</v>
      </c>
      <c r="F61" s="141"/>
      <c r="G61" s="142"/>
      <c r="H61" s="143"/>
      <c r="I61" s="143"/>
      <c r="J61" s="20"/>
      <c r="K61" s="20"/>
      <c r="L61" s="20"/>
      <c r="M61" s="20"/>
      <c r="N61" s="20"/>
      <c r="O61" s="20"/>
    </row>
    <row r="62" spans="1:15" s="74" customFormat="1">
      <c r="A62" s="20"/>
      <c r="B62" s="20"/>
      <c r="C62" s="83" t="s">
        <v>528</v>
      </c>
      <c r="D62" s="241" t="s">
        <v>65</v>
      </c>
      <c r="F62" s="141"/>
      <c r="G62" s="142"/>
      <c r="H62" s="143"/>
      <c r="I62" s="143"/>
      <c r="J62" s="20"/>
      <c r="K62" s="20"/>
      <c r="L62" s="20"/>
      <c r="M62" s="20"/>
      <c r="N62" s="20"/>
      <c r="O62" s="20"/>
    </row>
    <row r="63" spans="1:15" s="74" customFormat="1">
      <c r="A63" s="20"/>
      <c r="B63" s="20"/>
      <c r="C63" s="83" t="s">
        <v>527</v>
      </c>
      <c r="D63" s="142" t="s">
        <v>66</v>
      </c>
      <c r="F63" s="141"/>
      <c r="G63" s="142"/>
      <c r="H63" s="143"/>
      <c r="I63" s="143"/>
      <c r="J63" s="20"/>
      <c r="K63" s="20"/>
      <c r="L63" s="20"/>
      <c r="M63" s="20"/>
      <c r="N63" s="20"/>
      <c r="O63" s="20"/>
    </row>
    <row r="64" spans="1:15" s="74" customFormat="1">
      <c r="A64" s="20"/>
      <c r="B64" s="20"/>
      <c r="C64" s="83"/>
      <c r="F64" s="141"/>
      <c r="G64" s="142"/>
      <c r="H64" s="143"/>
      <c r="I64" s="143"/>
      <c r="J64" s="20"/>
      <c r="K64" s="20"/>
      <c r="L64" s="20"/>
      <c r="M64" s="20"/>
      <c r="N64" s="20"/>
      <c r="O64" s="20"/>
    </row>
    <row r="65" spans="1:15" s="74" customFormat="1">
      <c r="A65" s="20"/>
      <c r="B65" s="20"/>
      <c r="C65" s="83" t="s">
        <v>538</v>
      </c>
      <c r="D65" s="142" t="s">
        <v>66</v>
      </c>
      <c r="F65" s="141"/>
      <c r="G65" s="142"/>
      <c r="H65" s="143"/>
      <c r="I65" s="143"/>
      <c r="J65" s="20"/>
      <c r="K65" s="20"/>
      <c r="L65" s="20"/>
      <c r="M65" s="20"/>
      <c r="N65" s="20"/>
      <c r="O65" s="20"/>
    </row>
    <row r="66" spans="1:15" s="74" customFormat="1">
      <c r="A66" s="20"/>
      <c r="B66" s="20"/>
      <c r="C66" s="146" t="s">
        <v>97</v>
      </c>
      <c r="D66" s="83"/>
      <c r="F66" s="141"/>
      <c r="G66" s="142"/>
      <c r="H66" s="143"/>
      <c r="I66" s="143"/>
      <c r="J66" s="20"/>
      <c r="K66" s="20"/>
      <c r="L66" s="20"/>
      <c r="M66" s="20"/>
      <c r="N66" s="20"/>
      <c r="O66" s="20"/>
    </row>
    <row r="67" spans="1:15" s="74" customFormat="1">
      <c r="A67" s="20"/>
      <c r="B67" s="20"/>
      <c r="C67" s="83" t="s">
        <v>539</v>
      </c>
      <c r="D67" s="83"/>
      <c r="F67" s="141"/>
      <c r="G67" s="142"/>
      <c r="H67" s="143"/>
      <c r="I67" s="143"/>
      <c r="J67" s="20"/>
      <c r="K67" s="20"/>
      <c r="L67" s="20"/>
      <c r="M67" s="20"/>
      <c r="N67" s="20"/>
      <c r="O67" s="20"/>
    </row>
    <row r="68" spans="1:15" s="74" customFormat="1">
      <c r="A68" s="20"/>
      <c r="B68" s="20"/>
      <c r="C68" s="138" t="s">
        <v>105</v>
      </c>
      <c r="D68" s="83"/>
      <c r="F68" s="141"/>
      <c r="G68" s="142"/>
      <c r="H68" s="143"/>
      <c r="I68" s="143"/>
      <c r="J68" s="20"/>
      <c r="K68" s="20"/>
      <c r="L68" s="20"/>
      <c r="M68" s="20"/>
      <c r="N68" s="20"/>
      <c r="O68" s="20"/>
    </row>
    <row r="69" spans="1:15" s="74" customFormat="1">
      <c r="A69" s="20"/>
      <c r="B69" s="20"/>
      <c r="C69" s="83" t="s">
        <v>535</v>
      </c>
      <c r="D69" s="83"/>
      <c r="F69" s="141"/>
      <c r="G69" s="142"/>
      <c r="H69" s="143"/>
      <c r="I69" s="143"/>
      <c r="J69" s="20"/>
      <c r="K69" s="20"/>
      <c r="L69" s="20"/>
      <c r="M69" s="20"/>
      <c r="N69" s="20"/>
      <c r="O69" s="20"/>
    </row>
    <row r="70" spans="1:15" s="74" customFormat="1">
      <c r="A70" s="20"/>
      <c r="B70" s="20"/>
      <c r="C70" s="83" t="s">
        <v>537</v>
      </c>
      <c r="D70" s="83"/>
      <c r="F70" s="141"/>
      <c r="G70" s="142"/>
      <c r="H70" s="143"/>
      <c r="I70" s="143"/>
      <c r="J70" s="20"/>
      <c r="K70" s="20"/>
      <c r="L70" s="20"/>
      <c r="M70" s="20"/>
      <c r="N70" s="20"/>
      <c r="O70" s="20"/>
    </row>
    <row r="71" spans="1:15" s="74" customFormat="1">
      <c r="A71" s="20"/>
      <c r="B71" s="20"/>
      <c r="C71" s="83" t="s">
        <v>522</v>
      </c>
      <c r="D71" s="83"/>
      <c r="F71" s="141"/>
      <c r="G71" s="142"/>
      <c r="H71" s="143"/>
      <c r="I71" s="143"/>
      <c r="J71" s="20"/>
      <c r="K71" s="20"/>
      <c r="L71" s="20"/>
      <c r="M71" s="20"/>
      <c r="N71" s="20"/>
      <c r="O71" s="20"/>
    </row>
    <row r="72" spans="1:15" s="74" customFormat="1">
      <c r="A72" s="20"/>
      <c r="B72" s="20"/>
      <c r="C72" s="138"/>
      <c r="D72" s="83"/>
      <c r="F72" s="141"/>
      <c r="G72" s="142"/>
      <c r="H72" s="143"/>
      <c r="I72" s="143"/>
      <c r="J72" s="20"/>
      <c r="K72" s="20"/>
      <c r="L72" s="20"/>
      <c r="M72" s="20"/>
      <c r="N72" s="20"/>
      <c r="O72" s="20"/>
    </row>
    <row r="73" spans="1:15" s="74" customFormat="1" ht="35.25" customHeight="1">
      <c r="A73" s="20"/>
      <c r="B73" s="141"/>
      <c r="C73" s="104" t="s">
        <v>536</v>
      </c>
      <c r="D73" s="142" t="s">
        <v>66</v>
      </c>
      <c r="F73" s="141"/>
      <c r="G73" s="142"/>
      <c r="H73" s="143"/>
      <c r="I73" s="143"/>
      <c r="J73" s="20"/>
      <c r="K73" s="20"/>
      <c r="L73" s="20"/>
      <c r="M73" s="20"/>
      <c r="N73" s="20"/>
      <c r="O73" s="20"/>
    </row>
    <row r="74" spans="1:15" s="74" customFormat="1">
      <c r="A74" s="20"/>
      <c r="B74" s="141"/>
      <c r="C74" s="146" t="s">
        <v>97</v>
      </c>
      <c r="D74" s="141"/>
      <c r="F74" s="141"/>
      <c r="G74" s="142"/>
      <c r="H74" s="143"/>
      <c r="I74" s="143"/>
      <c r="J74" s="20"/>
      <c r="K74" s="20"/>
      <c r="L74" s="20"/>
      <c r="M74" s="20"/>
      <c r="N74" s="20"/>
      <c r="O74" s="20"/>
    </row>
    <row r="75" spans="1:15" s="74" customFormat="1">
      <c r="A75" s="20"/>
      <c r="B75" s="141"/>
      <c r="C75" s="146" t="s">
        <v>106</v>
      </c>
      <c r="D75" s="141"/>
      <c r="F75" s="141"/>
      <c r="G75" s="142"/>
      <c r="H75" s="143"/>
      <c r="I75" s="143"/>
      <c r="J75" s="20"/>
      <c r="K75" s="20"/>
      <c r="L75" s="20"/>
      <c r="M75" s="20"/>
      <c r="N75" s="20"/>
      <c r="O75" s="20"/>
    </row>
    <row r="76" spans="1:15" s="74" customFormat="1">
      <c r="A76" s="20"/>
      <c r="B76" s="141"/>
      <c r="C76" s="146" t="s">
        <v>107</v>
      </c>
      <c r="D76" s="141"/>
      <c r="F76" s="141"/>
      <c r="G76" s="142"/>
      <c r="H76" s="143"/>
      <c r="I76" s="143"/>
      <c r="J76" s="20"/>
      <c r="K76" s="20"/>
      <c r="L76" s="20"/>
      <c r="M76" s="20"/>
      <c r="N76" s="20"/>
      <c r="O76" s="20"/>
    </row>
    <row r="77" spans="1:15" s="74" customFormat="1">
      <c r="A77" s="20"/>
      <c r="B77" s="141"/>
      <c r="C77" s="146" t="s">
        <v>108</v>
      </c>
      <c r="D77" s="141"/>
      <c r="F77" s="141"/>
      <c r="G77" s="142"/>
      <c r="H77" s="143"/>
      <c r="I77" s="143"/>
      <c r="J77" s="20"/>
      <c r="K77" s="20"/>
      <c r="L77" s="20"/>
      <c r="M77" s="20"/>
      <c r="N77" s="20"/>
      <c r="O77" s="20"/>
    </row>
    <row r="78" spans="1:15" s="74" customFormat="1">
      <c r="A78" s="20"/>
      <c r="B78" s="20"/>
      <c r="C78" s="138" t="s">
        <v>109</v>
      </c>
      <c r="F78" s="141"/>
      <c r="G78" s="142"/>
      <c r="H78" s="143"/>
      <c r="I78" s="143"/>
      <c r="J78" s="20"/>
      <c r="K78" s="20"/>
      <c r="L78" s="20"/>
      <c r="M78" s="20"/>
      <c r="N78" s="20"/>
      <c r="O78" s="20"/>
    </row>
    <row r="79" spans="1:15" s="74" customFormat="1">
      <c r="A79" s="20"/>
      <c r="B79" s="20"/>
      <c r="C79" s="138" t="s">
        <v>105</v>
      </c>
      <c r="E79" s="83"/>
      <c r="F79" s="141"/>
      <c r="G79" s="142"/>
      <c r="H79" s="143"/>
      <c r="I79" s="143"/>
      <c r="J79" s="20"/>
      <c r="K79" s="20"/>
      <c r="L79" s="20"/>
      <c r="M79" s="20"/>
      <c r="N79" s="20"/>
      <c r="O79" s="20"/>
    </row>
    <row r="80" spans="1:15" s="74" customFormat="1">
      <c r="A80" s="20"/>
      <c r="B80" s="20"/>
      <c r="C80" s="138"/>
      <c r="E80" s="83"/>
      <c r="F80" s="141"/>
      <c r="G80" s="142"/>
      <c r="H80" s="143"/>
      <c r="I80" s="143"/>
      <c r="J80" s="20"/>
      <c r="K80" s="20"/>
      <c r="L80" s="20"/>
      <c r="M80" s="20"/>
      <c r="N80" s="20"/>
      <c r="O80" s="20"/>
    </row>
    <row r="81" spans="1:15" s="74" customFormat="1" ht="69" customHeight="1">
      <c r="A81" s="32"/>
      <c r="B81" s="139"/>
      <c r="C81" s="86" t="s">
        <v>111</v>
      </c>
      <c r="D81" s="142" t="s">
        <v>66</v>
      </c>
      <c r="E81" s="142"/>
      <c r="F81" s="141"/>
      <c r="G81" s="142"/>
      <c r="H81" s="143"/>
      <c r="I81" s="143"/>
      <c r="J81" s="20"/>
      <c r="K81" s="20"/>
      <c r="L81" s="20"/>
      <c r="M81" s="20"/>
      <c r="N81" s="20"/>
      <c r="O81" s="20"/>
    </row>
    <row r="82" spans="1:15" s="74" customFormat="1">
      <c r="A82" s="20"/>
      <c r="B82" s="141"/>
      <c r="C82" s="149" t="s">
        <v>112</v>
      </c>
      <c r="D82" s="141"/>
      <c r="E82" s="141"/>
      <c r="F82" s="141"/>
      <c r="G82" s="142"/>
      <c r="H82" s="143"/>
      <c r="I82" s="143"/>
      <c r="J82" s="20"/>
      <c r="K82" s="20"/>
      <c r="L82" s="20"/>
      <c r="M82" s="20"/>
      <c r="N82" s="20"/>
      <c r="O82" s="20"/>
    </row>
    <row r="83" spans="1:15" s="74" customFormat="1">
      <c r="A83" s="20"/>
      <c r="B83" s="141"/>
      <c r="C83" s="149" t="s">
        <v>113</v>
      </c>
      <c r="D83" s="141"/>
      <c r="E83" s="141"/>
      <c r="F83" s="141"/>
      <c r="G83" s="142"/>
      <c r="H83" s="143"/>
      <c r="I83" s="143"/>
      <c r="J83" s="20"/>
      <c r="K83" s="20"/>
      <c r="L83" s="20"/>
      <c r="M83" s="20"/>
      <c r="N83" s="20"/>
      <c r="O83" s="20"/>
    </row>
    <row r="84" spans="1:15" s="74" customFormat="1">
      <c r="A84" s="20"/>
      <c r="B84" s="141"/>
      <c r="C84" s="149" t="s">
        <v>540</v>
      </c>
      <c r="D84" s="141"/>
      <c r="E84" s="141"/>
      <c r="F84" s="141"/>
      <c r="G84" s="142"/>
      <c r="H84" s="143"/>
      <c r="I84" s="143"/>
      <c r="J84" s="20"/>
      <c r="K84" s="20"/>
      <c r="L84" s="20"/>
      <c r="M84" s="20"/>
      <c r="N84" s="20"/>
      <c r="O84" s="20"/>
    </row>
    <row r="85" spans="1:15" s="74" customFormat="1">
      <c r="A85" s="20"/>
      <c r="B85" s="141"/>
      <c r="C85" s="240" t="s">
        <v>541</v>
      </c>
      <c r="D85" s="141"/>
      <c r="E85" s="141"/>
      <c r="F85" s="141"/>
      <c r="G85" s="142"/>
      <c r="H85" s="143"/>
      <c r="I85" s="143"/>
      <c r="J85" s="20"/>
      <c r="K85" s="20"/>
      <c r="L85" s="20"/>
      <c r="M85" s="20"/>
      <c r="N85" s="20"/>
      <c r="O85" s="20"/>
    </row>
    <row r="86" spans="1:15" s="74" customFormat="1">
      <c r="A86" s="20"/>
      <c r="B86" s="141"/>
      <c r="C86" s="37"/>
      <c r="D86" s="141"/>
      <c r="E86" s="141"/>
      <c r="F86" s="141"/>
      <c r="G86" s="142"/>
      <c r="H86" s="143"/>
      <c r="I86" s="143"/>
      <c r="J86" s="20"/>
      <c r="K86" s="20"/>
      <c r="L86" s="20"/>
      <c r="M86" s="20"/>
      <c r="N86" s="20"/>
      <c r="O86" s="20"/>
    </row>
    <row r="87" spans="1:15" s="74" customFormat="1">
      <c r="A87" s="20"/>
      <c r="B87" s="141"/>
      <c r="C87" s="83" t="s">
        <v>114</v>
      </c>
      <c r="D87" s="142" t="s">
        <v>66</v>
      </c>
      <c r="E87" s="141"/>
      <c r="F87" s="141"/>
      <c r="G87" s="142"/>
      <c r="H87" s="143"/>
      <c r="I87" s="143"/>
      <c r="J87" s="20"/>
      <c r="K87" s="20"/>
      <c r="L87" s="20"/>
      <c r="M87" s="20"/>
      <c r="N87" s="20"/>
      <c r="O87" s="20"/>
    </row>
    <row r="88" spans="1:15" s="74" customFormat="1">
      <c r="A88" s="20"/>
      <c r="B88" s="20"/>
      <c r="C88" s="138"/>
      <c r="E88" s="83"/>
      <c r="F88" s="141"/>
      <c r="G88" s="142"/>
      <c r="H88" s="143"/>
      <c r="I88" s="143"/>
      <c r="J88" s="20"/>
      <c r="K88" s="20"/>
      <c r="L88" s="20"/>
      <c r="M88" s="20"/>
      <c r="N88" s="20"/>
      <c r="O88" s="20"/>
    </row>
    <row r="89" spans="1:15" s="74" customFormat="1" ht="33.75" customHeight="1">
      <c r="A89" s="32"/>
      <c r="B89" s="139"/>
      <c r="C89" s="86" t="s">
        <v>115</v>
      </c>
      <c r="D89" s="241" t="s">
        <v>542</v>
      </c>
      <c r="E89" s="141"/>
      <c r="F89" s="141"/>
      <c r="G89" s="142"/>
      <c r="H89" s="143"/>
      <c r="I89" s="143"/>
      <c r="J89" s="20"/>
      <c r="K89" s="20"/>
      <c r="L89" s="20"/>
      <c r="M89" s="20"/>
      <c r="N89" s="20"/>
      <c r="O89" s="20"/>
    </row>
    <row r="90" spans="1:15" s="74" customFormat="1">
      <c r="A90" s="20"/>
      <c r="B90" s="141"/>
      <c r="C90" s="146"/>
      <c r="D90" s="141"/>
      <c r="E90" s="141"/>
      <c r="F90" s="141"/>
      <c r="G90" s="142"/>
      <c r="H90" s="143"/>
      <c r="I90" s="143"/>
      <c r="J90" s="20"/>
      <c r="K90" s="20"/>
      <c r="L90" s="20"/>
      <c r="M90" s="20"/>
      <c r="N90" s="20"/>
      <c r="O90" s="20"/>
    </row>
    <row r="91" spans="1:15" s="74" customFormat="1" ht="51" customHeight="1">
      <c r="A91" s="32"/>
      <c r="B91" s="139"/>
      <c r="C91" s="86" t="s">
        <v>116</v>
      </c>
      <c r="D91" s="142" t="s">
        <v>117</v>
      </c>
      <c r="E91" s="141"/>
      <c r="F91" s="141"/>
      <c r="G91" s="142"/>
      <c r="H91" s="143"/>
      <c r="I91" s="143"/>
      <c r="J91" s="20"/>
      <c r="K91" s="20"/>
      <c r="L91" s="20"/>
      <c r="M91" s="20"/>
      <c r="N91" s="20"/>
      <c r="O91" s="20"/>
    </row>
    <row r="92" spans="1:15" s="141" customFormat="1">
      <c r="A92" s="20"/>
      <c r="C92" s="146"/>
      <c r="G92" s="142"/>
      <c r="H92" s="143"/>
      <c r="I92" s="143"/>
    </row>
    <row r="93" spans="1:15" s="141" customFormat="1" ht="65.25" customHeight="1">
      <c r="A93" s="32" t="s">
        <v>52</v>
      </c>
      <c r="B93" s="71" t="str">
        <f>IF(ISBLANK(C92),IF(ISBLANK(C93),5,CONCATENATE(COUNTA($B$2:B92)+1,".")))</f>
        <v>3.</v>
      </c>
      <c r="C93" s="126" t="s">
        <v>118</v>
      </c>
      <c r="D93" s="126"/>
      <c r="F93" s="141">
        <v>1</v>
      </c>
      <c r="G93" s="142" t="s">
        <v>1</v>
      </c>
      <c r="H93" s="143"/>
      <c r="I93" s="143">
        <f>F93*H93</f>
        <v>0</v>
      </c>
    </row>
    <row r="94" spans="1:15" s="141" customFormat="1">
      <c r="A94" s="20"/>
      <c r="C94" s="151" t="s">
        <v>119</v>
      </c>
      <c r="D94" s="127"/>
      <c r="G94" s="142"/>
      <c r="H94" s="143"/>
      <c r="I94" s="143"/>
    </row>
    <row r="95" spans="1:15" s="141" customFormat="1">
      <c r="A95" s="20"/>
      <c r="C95" s="151" t="s">
        <v>120</v>
      </c>
      <c r="D95" s="127"/>
      <c r="G95" s="142"/>
      <c r="H95" s="143"/>
      <c r="I95" s="143"/>
    </row>
    <row r="96" spans="1:15" s="141" customFormat="1">
      <c r="A96" s="20"/>
      <c r="C96" s="152" t="s">
        <v>543</v>
      </c>
      <c r="D96" s="152"/>
      <c r="G96" s="142"/>
      <c r="H96" s="143"/>
      <c r="I96" s="143"/>
    </row>
    <row r="97" spans="1:15" s="141" customFormat="1" ht="15.75" customHeight="1">
      <c r="A97" s="20"/>
      <c r="C97" s="152" t="s">
        <v>121</v>
      </c>
      <c r="D97" s="152"/>
      <c r="G97" s="142"/>
      <c r="H97" s="143"/>
      <c r="I97" s="143"/>
    </row>
    <row r="98" spans="1:15" s="141" customFormat="1" ht="52.5" customHeight="1">
      <c r="A98" s="20"/>
      <c r="C98" s="140" t="s">
        <v>122</v>
      </c>
      <c r="D98" s="140"/>
      <c r="G98" s="142"/>
      <c r="H98" s="143"/>
      <c r="I98" s="143"/>
    </row>
    <row r="99" spans="1:15" s="141" customFormat="1">
      <c r="A99" s="20"/>
      <c r="C99" s="146"/>
      <c r="G99" s="142"/>
      <c r="H99" s="143"/>
      <c r="I99" s="143"/>
    </row>
    <row r="100" spans="1:15" s="141" customFormat="1">
      <c r="A100" s="20"/>
      <c r="C100" s="242" t="s">
        <v>102</v>
      </c>
      <c r="D100" s="142" t="s">
        <v>124</v>
      </c>
      <c r="G100" s="142"/>
      <c r="H100" s="143"/>
      <c r="I100" s="143"/>
    </row>
    <row r="101" spans="1:15" s="141" customFormat="1">
      <c r="A101" s="20"/>
      <c r="C101" s="242" t="s">
        <v>544</v>
      </c>
      <c r="D101" s="241" t="s">
        <v>89</v>
      </c>
      <c r="G101" s="142"/>
      <c r="H101" s="143"/>
      <c r="I101" s="143"/>
    </row>
    <row r="102" spans="1:15" s="141" customFormat="1">
      <c r="A102" s="20"/>
      <c r="C102" s="242" t="s">
        <v>104</v>
      </c>
      <c r="D102" s="241" t="s">
        <v>103</v>
      </c>
      <c r="G102" s="142"/>
      <c r="H102" s="143"/>
      <c r="I102" s="143"/>
    </row>
    <row r="103" spans="1:15" s="74" customFormat="1">
      <c r="A103" s="20"/>
      <c r="B103" s="20"/>
      <c r="C103" s="83"/>
      <c r="D103" s="83"/>
      <c r="E103" s="83"/>
      <c r="F103" s="141"/>
      <c r="G103" s="142"/>
      <c r="H103" s="143"/>
      <c r="I103" s="143"/>
      <c r="J103" s="20"/>
      <c r="K103" s="20"/>
      <c r="L103" s="20"/>
      <c r="M103" s="20"/>
      <c r="N103" s="20"/>
      <c r="O103" s="20"/>
    </row>
    <row r="104" spans="1:15" s="74" customFormat="1" ht="31.5">
      <c r="A104" s="32" t="s">
        <v>52</v>
      </c>
      <c r="B104" s="71" t="str">
        <f>IF(ISBLANK(C103),IF(ISBLANK(C104),5,CONCATENATE(COUNTA($B$2:B103)+1,".")))</f>
        <v>4.</v>
      </c>
      <c r="C104" s="240" t="s">
        <v>548</v>
      </c>
      <c r="D104" s="145"/>
      <c r="F104" s="141">
        <v>1</v>
      </c>
      <c r="G104" s="142" t="s">
        <v>1</v>
      </c>
      <c r="H104" s="143"/>
      <c r="I104" s="143">
        <f>F104*H104</f>
        <v>0</v>
      </c>
      <c r="J104" s="20"/>
      <c r="K104" s="20"/>
      <c r="L104" s="20"/>
      <c r="M104" s="20"/>
      <c r="N104" s="20"/>
      <c r="O104" s="20"/>
    </row>
    <row r="105" spans="1:15" s="74" customFormat="1">
      <c r="A105" s="20"/>
      <c r="B105" s="141"/>
      <c r="C105" s="242" t="s">
        <v>545</v>
      </c>
      <c r="D105" s="141"/>
      <c r="F105" s="141"/>
      <c r="G105" s="142"/>
      <c r="H105" s="143"/>
      <c r="I105" s="143"/>
      <c r="J105" s="20"/>
      <c r="K105" s="20"/>
      <c r="L105" s="20"/>
      <c r="M105" s="20"/>
      <c r="N105" s="20"/>
      <c r="O105" s="20"/>
    </row>
    <row r="106" spans="1:15" s="74" customFormat="1">
      <c r="A106" s="20"/>
      <c r="B106" s="141"/>
      <c r="C106" s="146" t="s">
        <v>94</v>
      </c>
      <c r="D106" s="141"/>
      <c r="F106" s="141"/>
      <c r="G106" s="142"/>
      <c r="H106" s="143"/>
      <c r="I106" s="143"/>
      <c r="J106" s="20"/>
      <c r="K106" s="20"/>
      <c r="L106" s="20"/>
      <c r="M106" s="20"/>
      <c r="N106" s="20"/>
      <c r="O106" s="20"/>
    </row>
    <row r="107" spans="1:15" s="74" customFormat="1">
      <c r="A107" s="20"/>
      <c r="B107" s="141"/>
      <c r="C107" s="242" t="s">
        <v>547</v>
      </c>
      <c r="D107" s="241" t="s">
        <v>65</v>
      </c>
      <c r="F107" s="141"/>
      <c r="G107" s="142"/>
      <c r="H107" s="143"/>
      <c r="I107" s="143"/>
      <c r="J107" s="20"/>
      <c r="K107" s="20"/>
      <c r="L107" s="20"/>
      <c r="M107" s="20"/>
      <c r="N107" s="20"/>
      <c r="O107" s="20"/>
    </row>
    <row r="108" spans="1:15" s="74" customFormat="1">
      <c r="A108" s="20"/>
      <c r="B108" s="141"/>
      <c r="C108" s="242" t="s">
        <v>549</v>
      </c>
      <c r="D108" s="241"/>
      <c r="F108" s="141"/>
      <c r="G108" s="142"/>
      <c r="H108" s="143"/>
      <c r="I108" s="143"/>
      <c r="J108" s="20"/>
      <c r="K108" s="20"/>
      <c r="L108" s="20"/>
      <c r="M108" s="20"/>
      <c r="N108" s="20"/>
      <c r="O108" s="20"/>
    </row>
    <row r="109" spans="1:15" s="74" customFormat="1">
      <c r="A109" s="20"/>
      <c r="B109" s="141"/>
      <c r="C109" s="146"/>
      <c r="D109" s="141"/>
      <c r="F109" s="141"/>
      <c r="G109" s="142"/>
      <c r="H109" s="143"/>
      <c r="I109" s="143"/>
      <c r="J109" s="20"/>
      <c r="K109" s="20"/>
      <c r="L109" s="20"/>
      <c r="M109" s="20"/>
      <c r="N109" s="20"/>
      <c r="O109" s="20"/>
    </row>
    <row r="110" spans="1:15" s="74" customFormat="1" ht="33" customHeight="1">
      <c r="A110" s="20"/>
      <c r="B110" s="141"/>
      <c r="C110" s="239" t="s">
        <v>546</v>
      </c>
      <c r="D110" s="140"/>
      <c r="F110" s="141">
        <v>2</v>
      </c>
      <c r="G110" s="142" t="s">
        <v>1</v>
      </c>
      <c r="H110" s="143"/>
      <c r="I110" s="143">
        <f>F110*H110</f>
        <v>0</v>
      </c>
      <c r="J110" s="20"/>
      <c r="K110" s="20"/>
      <c r="L110" s="20"/>
      <c r="M110" s="20"/>
      <c r="N110" s="20"/>
      <c r="O110" s="20"/>
    </row>
    <row r="111" spans="1:15" s="74" customFormat="1">
      <c r="A111" s="20"/>
      <c r="B111" s="20"/>
      <c r="C111" s="83"/>
      <c r="D111" s="83"/>
      <c r="F111" s="141"/>
      <c r="G111" s="142"/>
      <c r="H111" s="143"/>
      <c r="I111" s="143"/>
      <c r="J111" s="20"/>
      <c r="K111" s="20"/>
      <c r="L111" s="20"/>
      <c r="M111" s="20"/>
      <c r="N111" s="20"/>
      <c r="O111" s="20"/>
    </row>
    <row r="112" spans="1:15" s="112" customFormat="1">
      <c r="A112" s="32" t="s">
        <v>52</v>
      </c>
      <c r="B112" s="71" t="str">
        <f>IF(ISBLANK(C111),IF(ISBLANK(C112),5,CONCATENATE(COUNTA($B$2:B111)+1,".")))</f>
        <v>5.</v>
      </c>
      <c r="C112" s="127" t="s">
        <v>230</v>
      </c>
      <c r="D112" s="185"/>
      <c r="E112" s="185"/>
      <c r="F112" s="141">
        <v>1</v>
      </c>
      <c r="G112" s="142" t="s">
        <v>1</v>
      </c>
      <c r="H112" s="143"/>
      <c r="I112" s="143">
        <f>F112*H112</f>
        <v>0</v>
      </c>
    </row>
    <row r="113" spans="1:9" s="112" customFormat="1" ht="130.5" customHeight="1">
      <c r="A113" s="32"/>
      <c r="B113" s="71"/>
      <c r="C113" s="187" t="s">
        <v>553</v>
      </c>
      <c r="D113" s="185"/>
      <c r="E113" s="185"/>
      <c r="F113" s="181"/>
      <c r="G113" s="181"/>
      <c r="H113" s="143"/>
      <c r="I113" s="143"/>
    </row>
    <row r="114" spans="1:9" s="112" customFormat="1" ht="209.25" customHeight="1">
      <c r="A114" s="110"/>
      <c r="B114" s="184"/>
      <c r="C114" s="243" t="s">
        <v>550</v>
      </c>
      <c r="F114" s="181"/>
      <c r="G114" s="181"/>
      <c r="H114" s="143"/>
      <c r="I114" s="143"/>
    </row>
    <row r="115" spans="1:9" s="111" customFormat="1" ht="133.5" customHeight="1">
      <c r="A115" s="184"/>
      <c r="B115" s="189"/>
      <c r="C115" s="243" t="s">
        <v>552</v>
      </c>
      <c r="D115" s="71"/>
      <c r="E115" s="71"/>
      <c r="F115" s="183"/>
      <c r="G115" s="183"/>
      <c r="H115" s="127"/>
      <c r="I115" s="127"/>
    </row>
    <row r="116" spans="1:9" s="111" customFormat="1">
      <c r="A116" s="184"/>
      <c r="B116" s="189"/>
      <c r="C116" s="127" t="s">
        <v>551</v>
      </c>
      <c r="D116" s="71"/>
      <c r="E116" s="71"/>
      <c r="F116" s="183"/>
      <c r="G116" s="183"/>
      <c r="H116" s="127"/>
      <c r="I116" s="127"/>
    </row>
    <row r="117" spans="1:9" s="112" customFormat="1">
      <c r="A117" s="110"/>
      <c r="B117" s="184"/>
      <c r="C117" s="188"/>
      <c r="F117" s="185"/>
      <c r="G117" s="185"/>
      <c r="H117" s="186"/>
      <c r="I117" s="186"/>
    </row>
    <row r="118" spans="1:9" s="111" customFormat="1">
      <c r="A118" s="184"/>
      <c r="B118" s="189"/>
      <c r="C118" s="190" t="s">
        <v>231</v>
      </c>
      <c r="F118" s="71"/>
      <c r="G118" s="71"/>
      <c r="H118" s="183"/>
      <c r="I118" s="183"/>
    </row>
    <row r="119" spans="1:9" s="111" customFormat="1" ht="82.5" customHeight="1">
      <c r="A119" s="32" t="s">
        <v>52</v>
      </c>
      <c r="B119" s="71" t="str">
        <f>IF(ISBLANK(C117),IF(ISBLANK(C119),5,CONCATENATE(COUNTA($B$2:B118)+1,".")))</f>
        <v>6.</v>
      </c>
      <c r="C119" s="191" t="s">
        <v>232</v>
      </c>
      <c r="F119" s="141">
        <v>1</v>
      </c>
      <c r="G119" s="142" t="s">
        <v>1</v>
      </c>
      <c r="H119" s="143"/>
      <c r="I119" s="143">
        <f>F119*H119</f>
        <v>0</v>
      </c>
    </row>
    <row r="120" spans="1:9" s="111" customFormat="1">
      <c r="A120" s="184"/>
      <c r="B120" s="189"/>
      <c r="C120" s="126" t="s">
        <v>233</v>
      </c>
      <c r="D120" s="71"/>
      <c r="E120" s="71"/>
      <c r="F120" s="181"/>
      <c r="G120" s="181"/>
      <c r="H120" s="143"/>
      <c r="I120" s="143"/>
    </row>
    <row r="121" spans="1:9" s="111" customFormat="1">
      <c r="A121" s="184"/>
      <c r="B121" s="189"/>
      <c r="C121" s="96" t="s">
        <v>234</v>
      </c>
      <c r="E121" s="71"/>
      <c r="F121" s="181"/>
      <c r="G121" s="181"/>
      <c r="H121" s="143"/>
      <c r="I121" s="143"/>
    </row>
    <row r="122" spans="1:9" s="111" customFormat="1">
      <c r="A122" s="184"/>
      <c r="B122" s="189"/>
      <c r="C122" s="126" t="s">
        <v>235</v>
      </c>
      <c r="D122" s="71"/>
      <c r="E122" s="71"/>
      <c r="F122" s="181"/>
      <c r="G122" s="181"/>
      <c r="H122" s="143"/>
      <c r="I122" s="143"/>
    </row>
    <row r="123" spans="1:9" s="111" customFormat="1">
      <c r="A123" s="184"/>
      <c r="B123" s="189"/>
      <c r="C123" s="126"/>
      <c r="D123" s="71"/>
      <c r="E123" s="71"/>
      <c r="F123" s="181"/>
      <c r="G123" s="181"/>
      <c r="H123" s="143"/>
      <c r="I123" s="143"/>
    </row>
    <row r="124" spans="1:9" s="111" customFormat="1" ht="36.75" customHeight="1">
      <c r="A124" s="32" t="s">
        <v>52</v>
      </c>
      <c r="B124" s="71" t="str">
        <f>IF(ISBLANK(C123),IF(ISBLANK(C124),5,CONCATENATE(COUNTA($B$2:B123)+1,".")))</f>
        <v>7.</v>
      </c>
      <c r="C124" s="114" t="s">
        <v>236</v>
      </c>
      <c r="F124" s="141">
        <v>1</v>
      </c>
      <c r="G124" s="142" t="s">
        <v>1</v>
      </c>
      <c r="H124" s="143"/>
      <c r="I124" s="143">
        <f>F124*H124</f>
        <v>0</v>
      </c>
    </row>
    <row r="125" spans="1:9" s="111" customFormat="1">
      <c r="A125" s="184"/>
      <c r="B125" s="189"/>
      <c r="C125" s="115" t="s">
        <v>237</v>
      </c>
      <c r="D125" s="71"/>
      <c r="E125" s="71"/>
      <c r="F125" s="183"/>
      <c r="G125" s="183"/>
      <c r="H125" s="127"/>
      <c r="I125" s="127"/>
    </row>
    <row r="126" spans="1:9" s="111" customFormat="1">
      <c r="A126" s="184"/>
      <c r="B126" s="189"/>
      <c r="C126" s="115" t="s">
        <v>238</v>
      </c>
      <c r="D126" s="71"/>
      <c r="E126" s="71"/>
      <c r="F126" s="183"/>
      <c r="G126" s="183"/>
      <c r="H126" s="127"/>
      <c r="I126" s="127"/>
    </row>
    <row r="127" spans="1:9" s="111" customFormat="1">
      <c r="A127" s="184"/>
      <c r="B127" s="189"/>
      <c r="C127" s="115" t="s">
        <v>239</v>
      </c>
      <c r="D127" s="71"/>
      <c r="E127" s="71"/>
      <c r="F127" s="183"/>
      <c r="G127" s="183"/>
      <c r="H127" s="127"/>
      <c r="I127" s="127"/>
    </row>
    <row r="128" spans="1:9" s="111" customFormat="1">
      <c r="A128" s="184"/>
      <c r="B128" s="189"/>
      <c r="C128" s="115" t="s">
        <v>240</v>
      </c>
      <c r="D128" s="71"/>
      <c r="E128" s="71"/>
      <c r="F128" s="183"/>
      <c r="G128" s="183"/>
      <c r="H128" s="127"/>
      <c r="I128" s="127"/>
    </row>
    <row r="129" spans="1:9" s="111" customFormat="1">
      <c r="A129" s="184"/>
      <c r="B129" s="189"/>
      <c r="C129" s="115" t="s">
        <v>241</v>
      </c>
      <c r="D129" s="71"/>
      <c r="E129" s="71"/>
      <c r="F129" s="183"/>
      <c r="G129" s="183"/>
      <c r="H129" s="127"/>
      <c r="I129" s="127"/>
    </row>
    <row r="130" spans="1:9" s="111" customFormat="1">
      <c r="A130" s="184"/>
      <c r="B130" s="189"/>
      <c r="C130" s="115"/>
      <c r="D130" s="71"/>
      <c r="E130" s="71"/>
      <c r="F130" s="183"/>
      <c r="G130" s="183"/>
      <c r="H130" s="127"/>
      <c r="I130" s="127"/>
    </row>
    <row r="131" spans="1:9" s="111" customFormat="1" ht="20.25" customHeight="1">
      <c r="A131" s="32" t="s">
        <v>52</v>
      </c>
      <c r="B131" s="71" t="str">
        <f>IF(ISBLANK(C130),IF(ISBLANK(C131),5,CONCATENATE(COUNTA($B$2:B130)+1,".")))</f>
        <v>8.</v>
      </c>
      <c r="C131" s="114" t="s">
        <v>554</v>
      </c>
    </row>
    <row r="132" spans="1:9" s="111" customFormat="1">
      <c r="A132" s="184"/>
      <c r="B132" s="189"/>
      <c r="C132" s="115" t="s">
        <v>555</v>
      </c>
      <c r="D132" s="71"/>
      <c r="E132" s="71"/>
      <c r="F132" s="141">
        <v>2</v>
      </c>
      <c r="G132" s="142" t="s">
        <v>1</v>
      </c>
      <c r="H132" s="143"/>
      <c r="I132" s="143">
        <f>F132*H132</f>
        <v>0</v>
      </c>
    </row>
    <row r="133" spans="1:9" s="111" customFormat="1">
      <c r="A133" s="184"/>
      <c r="B133" s="189"/>
      <c r="C133" s="115" t="s">
        <v>556</v>
      </c>
      <c r="D133" s="71"/>
      <c r="E133" s="71"/>
      <c r="F133" s="183"/>
      <c r="G133" s="183"/>
      <c r="H133" s="127"/>
      <c r="I133" s="127"/>
    </row>
    <row r="134" spans="1:9" s="111" customFormat="1">
      <c r="A134" s="184"/>
      <c r="B134" s="189"/>
      <c r="C134" s="115" t="s">
        <v>557</v>
      </c>
      <c r="D134" s="96" t="s">
        <v>124</v>
      </c>
      <c r="E134" s="71"/>
      <c r="F134" s="183"/>
      <c r="G134" s="183"/>
      <c r="H134" s="127"/>
      <c r="I134" s="127"/>
    </row>
    <row r="135" spans="1:9" s="111" customFormat="1">
      <c r="A135" s="184"/>
      <c r="B135" s="189"/>
      <c r="C135" s="126"/>
      <c r="D135" s="71"/>
      <c r="E135" s="71"/>
      <c r="F135" s="183"/>
      <c r="G135" s="183"/>
      <c r="H135" s="127"/>
      <c r="I135" s="127"/>
    </row>
    <row r="136" spans="1:9" s="111" customFormat="1">
      <c r="A136" s="184"/>
      <c r="B136" s="189"/>
      <c r="C136" s="190" t="s">
        <v>242</v>
      </c>
      <c r="D136" s="71"/>
      <c r="E136" s="71"/>
      <c r="F136" s="183"/>
      <c r="G136" s="183"/>
      <c r="H136" s="127"/>
      <c r="I136" s="127"/>
    </row>
    <row r="137" spans="1:9" s="111" customFormat="1" ht="81.75" customHeight="1">
      <c r="A137" s="32" t="s">
        <v>52</v>
      </c>
      <c r="B137" s="71" t="str">
        <f>IF(ISBLANK(C135),IF(ISBLANK(C137),5,CONCATENATE(COUNTA($B$2:B136)+1,".")))</f>
        <v>9.</v>
      </c>
      <c r="C137" s="191" t="s">
        <v>232</v>
      </c>
      <c r="F137" s="141">
        <v>1</v>
      </c>
      <c r="G137" s="142" t="s">
        <v>1</v>
      </c>
      <c r="H137" s="143"/>
      <c r="I137" s="143">
        <f>F137*H137</f>
        <v>0</v>
      </c>
    </row>
    <row r="138" spans="1:9" s="111" customFormat="1">
      <c r="A138" s="184"/>
      <c r="B138" s="189"/>
      <c r="C138" s="126" t="s">
        <v>243</v>
      </c>
      <c r="D138" s="71"/>
      <c r="E138" s="71"/>
      <c r="F138" s="183"/>
      <c r="G138" s="183"/>
      <c r="H138" s="127"/>
      <c r="I138" s="127"/>
    </row>
    <row r="139" spans="1:9" s="111" customFormat="1">
      <c r="A139" s="184"/>
      <c r="B139" s="189"/>
      <c r="C139" s="96" t="s">
        <v>234</v>
      </c>
      <c r="E139" s="71"/>
      <c r="F139" s="183"/>
      <c r="G139" s="183"/>
      <c r="H139" s="127"/>
      <c r="I139" s="127"/>
    </row>
    <row r="140" spans="1:9" s="111" customFormat="1">
      <c r="A140" s="184"/>
      <c r="B140" s="189"/>
      <c r="C140" s="126" t="s">
        <v>235</v>
      </c>
      <c r="D140" s="71"/>
      <c r="E140" s="71"/>
      <c r="F140" s="183"/>
      <c r="G140" s="183"/>
      <c r="H140" s="127"/>
      <c r="I140" s="127"/>
    </row>
    <row r="141" spans="1:9" s="83" customFormat="1">
      <c r="A141" s="32"/>
      <c r="B141" s="71"/>
      <c r="C141" s="116"/>
      <c r="D141" s="82"/>
      <c r="E141" s="82"/>
      <c r="F141" s="141"/>
      <c r="G141" s="142"/>
      <c r="H141" s="143"/>
      <c r="I141" s="143"/>
    </row>
    <row r="142" spans="1:9" s="112" customFormat="1" ht="225" customHeight="1">
      <c r="A142" s="32" t="s">
        <v>52</v>
      </c>
      <c r="B142" s="71" t="str">
        <f>IF(ISBLANK(C141),IF(ISBLANK(C142),5,CONCATENATE(COUNTA($B$2:B141)+1,".")))</f>
        <v>10.</v>
      </c>
      <c r="C142" s="126" t="s">
        <v>225</v>
      </c>
      <c r="F142" s="181">
        <v>1</v>
      </c>
      <c r="G142" s="181" t="s">
        <v>1</v>
      </c>
      <c r="H142" s="143"/>
      <c r="I142" s="143">
        <f>F142*H142</f>
        <v>0</v>
      </c>
    </row>
    <row r="143" spans="1:9" s="112" customFormat="1">
      <c r="A143" s="110"/>
      <c r="B143" s="71"/>
      <c r="C143" s="182" t="s">
        <v>226</v>
      </c>
      <c r="F143" s="71"/>
      <c r="G143" s="71"/>
      <c r="H143" s="183"/>
      <c r="I143" s="183"/>
    </row>
    <row r="144" spans="1:9" s="112" customFormat="1">
      <c r="A144" s="110"/>
      <c r="B144" s="71"/>
      <c r="C144" s="182"/>
      <c r="F144" s="71"/>
      <c r="G144" s="71"/>
      <c r="H144" s="183"/>
      <c r="I144" s="183"/>
    </row>
    <row r="145" spans="1:15" s="112" customFormat="1">
      <c r="A145" s="32" t="s">
        <v>52</v>
      </c>
      <c r="B145" s="71" t="str">
        <f>IF(ISBLANK(C144),IF(ISBLANK(C145),5,CONCATENATE(COUNTA($B$2:B144)+1,".")))</f>
        <v>11.</v>
      </c>
      <c r="C145" s="182" t="s">
        <v>227</v>
      </c>
      <c r="F145" s="181">
        <v>1</v>
      </c>
      <c r="G145" s="181" t="s">
        <v>1</v>
      </c>
      <c r="H145" s="143"/>
      <c r="I145" s="143">
        <f>F145*H145</f>
        <v>0</v>
      </c>
    </row>
    <row r="146" spans="1:15" s="112" customFormat="1">
      <c r="A146" s="110"/>
      <c r="B146" s="71"/>
      <c r="C146" s="182" t="s">
        <v>228</v>
      </c>
      <c r="D146" s="71"/>
      <c r="E146" s="71"/>
      <c r="F146" s="183"/>
      <c r="G146" s="183"/>
    </row>
    <row r="147" spans="1:15" s="112" customFormat="1" ht="31.5">
      <c r="A147" s="110"/>
      <c r="B147" s="71"/>
      <c r="C147" s="182" t="s">
        <v>229</v>
      </c>
      <c r="D147" s="71"/>
      <c r="E147" s="71"/>
      <c r="F147" s="183"/>
      <c r="G147" s="183"/>
    </row>
    <row r="148" spans="1:15" s="83" customFormat="1">
      <c r="B148" s="23"/>
      <c r="C148" s="87"/>
      <c r="D148" s="82"/>
      <c r="E148" s="82"/>
      <c r="F148" s="141"/>
      <c r="G148" s="142"/>
      <c r="H148" s="143"/>
      <c r="I148" s="143"/>
    </row>
    <row r="149" spans="1:15" s="83" customFormat="1" ht="63">
      <c r="A149" s="32" t="s">
        <v>52</v>
      </c>
      <c r="B149" s="71" t="str">
        <f>IF(ISBLANK(C148),IF(ISBLANK(C149),5,CONCATENATE(COUNTA($B$2:B148)+1,".")))</f>
        <v>12.</v>
      </c>
      <c r="C149" s="118" t="s">
        <v>54</v>
      </c>
      <c r="D149" s="82"/>
      <c r="E149" s="82"/>
      <c r="F149" s="141">
        <v>4</v>
      </c>
      <c r="G149" s="142" t="s">
        <v>0</v>
      </c>
      <c r="H149" s="143"/>
      <c r="I149" s="143">
        <f>F149*H149</f>
        <v>0</v>
      </c>
    </row>
    <row r="150" spans="1:15" s="74" customFormat="1">
      <c r="A150" s="20"/>
      <c r="B150" s="20"/>
      <c r="C150" s="138"/>
      <c r="D150" s="83"/>
      <c r="F150" s="141"/>
      <c r="G150" s="142"/>
      <c r="H150" s="143"/>
      <c r="I150" s="143"/>
      <c r="J150" s="20"/>
      <c r="K150" s="20"/>
      <c r="L150" s="20"/>
      <c r="M150" s="20"/>
      <c r="N150" s="20"/>
      <c r="O150" s="20"/>
    </row>
    <row r="151" spans="1:15" s="74" customFormat="1">
      <c r="A151" s="20"/>
      <c r="B151" s="20"/>
      <c r="C151" s="244" t="s">
        <v>558</v>
      </c>
      <c r="D151" s="20"/>
      <c r="F151" s="141"/>
      <c r="G151" s="142"/>
      <c r="H151" s="143"/>
      <c r="I151" s="143"/>
      <c r="J151" s="20"/>
      <c r="K151" s="20"/>
      <c r="L151" s="20"/>
      <c r="M151" s="20"/>
      <c r="N151" s="20"/>
      <c r="O151" s="20"/>
    </row>
    <row r="152" spans="1:15" s="74" customFormat="1" ht="37.5" customHeight="1">
      <c r="A152" s="32" t="s">
        <v>52</v>
      </c>
      <c r="B152" s="71" t="str">
        <f>IF(ISBLANK(C150),IF(ISBLANK(C152),5,CONCATENATE(COUNTA($B$2:B151)+1,".")))</f>
        <v>13.</v>
      </c>
      <c r="C152" s="239" t="s">
        <v>570</v>
      </c>
      <c r="D152" s="140"/>
      <c r="F152" s="141">
        <v>1</v>
      </c>
      <c r="G152" s="142" t="s">
        <v>1</v>
      </c>
      <c r="H152" s="143"/>
      <c r="I152" s="143">
        <f>F152*H152</f>
        <v>0</v>
      </c>
      <c r="J152" s="20"/>
      <c r="K152" s="20"/>
      <c r="L152" s="20"/>
      <c r="M152" s="20"/>
      <c r="N152" s="20"/>
      <c r="O152" s="20"/>
    </row>
    <row r="153" spans="1:15" s="74" customFormat="1">
      <c r="A153" s="20"/>
      <c r="B153" s="141"/>
      <c r="C153" s="261" t="s">
        <v>611</v>
      </c>
      <c r="D153" s="142" t="s">
        <v>65</v>
      </c>
      <c r="F153" s="141"/>
      <c r="G153" s="142"/>
      <c r="H153" s="143"/>
      <c r="I153" s="143"/>
      <c r="J153" s="20"/>
      <c r="K153" s="20"/>
      <c r="L153" s="20"/>
      <c r="M153" s="20"/>
      <c r="N153" s="20"/>
      <c r="O153" s="20"/>
    </row>
    <row r="154" spans="1:15" s="74" customFormat="1">
      <c r="A154" s="20"/>
      <c r="B154" s="141"/>
      <c r="C154" s="240" t="s">
        <v>110</v>
      </c>
      <c r="D154" s="150"/>
      <c r="F154" s="141"/>
      <c r="G154" s="142"/>
      <c r="H154" s="143"/>
      <c r="I154" s="143"/>
      <c r="J154" s="20"/>
      <c r="K154" s="20"/>
      <c r="L154" s="20"/>
      <c r="M154" s="20"/>
      <c r="N154" s="20"/>
      <c r="O154" s="20"/>
    </row>
    <row r="155" spans="1:15" s="74" customFormat="1">
      <c r="A155" s="20"/>
      <c r="B155" s="141"/>
      <c r="C155" s="242" t="s">
        <v>559</v>
      </c>
      <c r="D155" s="141"/>
      <c r="F155" s="141"/>
      <c r="G155" s="142"/>
      <c r="H155" s="143"/>
      <c r="I155" s="143"/>
      <c r="J155" s="20"/>
      <c r="K155" s="20"/>
      <c r="L155" s="20"/>
      <c r="M155" s="20"/>
      <c r="N155" s="20"/>
      <c r="O155" s="20"/>
    </row>
    <row r="156" spans="1:15" s="74" customFormat="1">
      <c r="A156" s="20"/>
      <c r="B156" s="141"/>
      <c r="C156" s="242" t="s">
        <v>560</v>
      </c>
      <c r="D156" s="141"/>
      <c r="F156" s="141"/>
      <c r="G156" s="142"/>
      <c r="H156" s="143"/>
      <c r="I156" s="143"/>
      <c r="J156" s="20"/>
      <c r="K156" s="20"/>
      <c r="L156" s="20"/>
      <c r="M156" s="20"/>
      <c r="N156" s="20"/>
      <c r="O156" s="20"/>
    </row>
    <row r="157" spans="1:15" s="74" customFormat="1">
      <c r="A157" s="20"/>
      <c r="B157" s="141"/>
      <c r="C157" s="242" t="s">
        <v>561</v>
      </c>
      <c r="D157" s="141"/>
      <c r="F157" s="141"/>
      <c r="G157" s="142"/>
      <c r="H157" s="143"/>
      <c r="I157" s="143"/>
      <c r="J157" s="20"/>
      <c r="K157" s="20"/>
      <c r="L157" s="20"/>
      <c r="M157" s="20"/>
      <c r="N157" s="20"/>
      <c r="O157" s="20"/>
    </row>
    <row r="158" spans="1:15" s="74" customFormat="1">
      <c r="A158" s="20"/>
      <c r="B158" s="141"/>
      <c r="C158" s="242" t="s">
        <v>562</v>
      </c>
      <c r="D158" s="141"/>
      <c r="F158" s="141"/>
      <c r="G158" s="142"/>
      <c r="H158" s="143"/>
      <c r="I158" s="143"/>
      <c r="J158" s="20"/>
      <c r="K158" s="20"/>
      <c r="L158" s="20"/>
      <c r="M158" s="20"/>
      <c r="N158" s="20"/>
      <c r="O158" s="20"/>
    </row>
    <row r="159" spans="1:15" s="74" customFormat="1">
      <c r="A159" s="20"/>
      <c r="B159" s="141"/>
      <c r="C159" s="242"/>
      <c r="D159" s="142"/>
      <c r="F159" s="141"/>
      <c r="G159" s="142"/>
      <c r="H159" s="143"/>
      <c r="I159" s="143"/>
      <c r="J159" s="20"/>
      <c r="K159" s="20"/>
      <c r="L159" s="20"/>
      <c r="M159" s="20"/>
      <c r="N159" s="20"/>
      <c r="O159" s="20"/>
    </row>
    <row r="160" spans="1:15" s="74" customFormat="1">
      <c r="A160" s="20"/>
      <c r="B160" s="141"/>
      <c r="C160" s="242" t="s">
        <v>123</v>
      </c>
      <c r="D160" s="241" t="s">
        <v>564</v>
      </c>
      <c r="F160" s="141"/>
      <c r="G160" s="142"/>
      <c r="H160" s="143"/>
      <c r="I160" s="143"/>
      <c r="J160" s="20"/>
      <c r="K160" s="20"/>
      <c r="L160" s="20"/>
      <c r="M160" s="20"/>
      <c r="N160" s="20"/>
      <c r="O160" s="20"/>
    </row>
    <row r="161" spans="1:15" s="74" customFormat="1">
      <c r="A161" s="20"/>
      <c r="B161" s="141"/>
      <c r="C161" s="242" t="s">
        <v>563</v>
      </c>
      <c r="D161" s="142" t="s">
        <v>65</v>
      </c>
      <c r="F161" s="141"/>
      <c r="G161" s="142"/>
      <c r="H161" s="143"/>
      <c r="I161" s="143"/>
      <c r="J161" s="20"/>
      <c r="K161" s="20"/>
      <c r="L161" s="20"/>
      <c r="M161" s="20"/>
      <c r="N161" s="20"/>
      <c r="O161" s="20"/>
    </row>
    <row r="162" spans="1:15" s="74" customFormat="1">
      <c r="A162" s="20"/>
      <c r="B162" s="141"/>
      <c r="C162" s="242" t="s">
        <v>565</v>
      </c>
      <c r="D162" s="142" t="s">
        <v>65</v>
      </c>
      <c r="F162" s="141"/>
      <c r="G162" s="141"/>
      <c r="H162" s="142"/>
      <c r="I162" s="143"/>
      <c r="J162" s="143"/>
      <c r="K162" s="20"/>
      <c r="L162" s="20"/>
      <c r="M162" s="20"/>
      <c r="N162" s="20"/>
      <c r="O162" s="20"/>
    </row>
    <row r="163" spans="1:15" s="141" customFormat="1">
      <c r="A163" s="20"/>
      <c r="C163" s="242" t="s">
        <v>566</v>
      </c>
      <c r="D163" s="142" t="s">
        <v>117</v>
      </c>
      <c r="G163" s="142"/>
      <c r="H163" s="143"/>
      <c r="I163" s="143"/>
    </row>
    <row r="164" spans="1:15" s="74" customFormat="1">
      <c r="A164" s="20"/>
      <c r="B164" s="20"/>
      <c r="C164" s="138"/>
      <c r="D164" s="83"/>
      <c r="F164" s="141"/>
      <c r="G164" s="142"/>
      <c r="H164" s="143"/>
      <c r="I164" s="143"/>
      <c r="J164" s="20"/>
      <c r="K164" s="20"/>
      <c r="L164" s="20"/>
      <c r="M164" s="20"/>
      <c r="N164" s="20"/>
      <c r="O164" s="20"/>
    </row>
    <row r="165" spans="1:15" s="74" customFormat="1" ht="35.25" customHeight="1">
      <c r="A165" s="20"/>
      <c r="B165" s="141"/>
      <c r="C165" s="104" t="s">
        <v>536</v>
      </c>
      <c r="D165" s="142" t="s">
        <v>66</v>
      </c>
      <c r="F165" s="141"/>
      <c r="G165" s="142"/>
      <c r="H165" s="143"/>
      <c r="I165" s="143"/>
      <c r="J165" s="20"/>
      <c r="K165" s="20"/>
      <c r="L165" s="20"/>
      <c r="M165" s="20"/>
      <c r="N165" s="20"/>
      <c r="O165" s="20"/>
    </row>
    <row r="166" spans="1:15" s="74" customFormat="1">
      <c r="A166" s="20"/>
      <c r="B166" s="141"/>
      <c r="C166" s="242" t="s">
        <v>559</v>
      </c>
      <c r="D166" s="141"/>
      <c r="F166" s="141"/>
      <c r="G166" s="142"/>
      <c r="H166" s="143"/>
      <c r="I166" s="143"/>
      <c r="J166" s="20"/>
      <c r="K166" s="20"/>
      <c r="L166" s="20"/>
      <c r="M166" s="20"/>
      <c r="N166" s="20"/>
      <c r="O166" s="20"/>
    </row>
    <row r="167" spans="1:15" s="74" customFormat="1">
      <c r="A167" s="20"/>
      <c r="B167" s="141"/>
      <c r="C167" s="242" t="s">
        <v>567</v>
      </c>
      <c r="D167" s="141"/>
      <c r="F167" s="141"/>
      <c r="G167" s="142"/>
      <c r="H167" s="143"/>
      <c r="I167" s="143"/>
      <c r="J167" s="20"/>
      <c r="K167" s="20"/>
      <c r="L167" s="20"/>
      <c r="M167" s="20"/>
      <c r="N167" s="20"/>
      <c r="O167" s="20"/>
    </row>
    <row r="168" spans="1:15" s="74" customFormat="1">
      <c r="A168" s="20"/>
      <c r="B168" s="141"/>
      <c r="C168" s="242" t="s">
        <v>568</v>
      </c>
      <c r="D168" s="141"/>
      <c r="F168" s="141"/>
      <c r="G168" s="142"/>
      <c r="H168" s="143"/>
      <c r="I168" s="143"/>
      <c r="J168" s="20"/>
      <c r="K168" s="20"/>
      <c r="L168" s="20"/>
      <c r="M168" s="20"/>
      <c r="N168" s="20"/>
      <c r="O168" s="20"/>
    </row>
    <row r="169" spans="1:15" s="74" customFormat="1">
      <c r="A169" s="20"/>
      <c r="B169" s="141"/>
      <c r="C169" s="146" t="s">
        <v>108</v>
      </c>
      <c r="D169" s="141"/>
      <c r="F169" s="141"/>
      <c r="G169" s="142"/>
      <c r="H169" s="143"/>
      <c r="I169" s="143"/>
      <c r="J169" s="20"/>
      <c r="K169" s="20"/>
      <c r="L169" s="20"/>
      <c r="M169" s="20"/>
      <c r="N169" s="20"/>
      <c r="O169" s="20"/>
    </row>
    <row r="170" spans="1:15" s="74" customFormat="1">
      <c r="A170" s="20"/>
      <c r="B170" s="20"/>
      <c r="C170" s="138"/>
      <c r="E170" s="83"/>
      <c r="F170" s="141"/>
      <c r="G170" s="142"/>
      <c r="H170" s="143"/>
      <c r="I170" s="143"/>
      <c r="J170" s="20"/>
      <c r="K170" s="20"/>
      <c r="L170" s="20"/>
      <c r="M170" s="20"/>
      <c r="N170" s="20"/>
      <c r="O170" s="20"/>
    </row>
    <row r="171" spans="1:15" s="74" customFormat="1">
      <c r="A171" s="20"/>
      <c r="B171" s="20"/>
      <c r="C171" s="244" t="s">
        <v>569</v>
      </c>
      <c r="D171" s="20"/>
      <c r="F171" s="141"/>
      <c r="G171" s="142"/>
      <c r="H171" s="143"/>
      <c r="I171" s="143"/>
      <c r="J171" s="20"/>
      <c r="K171" s="20"/>
      <c r="L171" s="20"/>
      <c r="M171" s="20"/>
      <c r="N171" s="20"/>
      <c r="O171" s="20"/>
    </row>
    <row r="172" spans="1:15" s="74" customFormat="1" ht="37.5" customHeight="1">
      <c r="A172" s="32" t="s">
        <v>52</v>
      </c>
      <c r="B172" s="71" t="str">
        <f>IF(ISBLANK(C170),IF(ISBLANK(C172),5,CONCATENATE(COUNTA($B$2:B171)+1,".")))</f>
        <v>14.</v>
      </c>
      <c r="C172" s="239" t="s">
        <v>570</v>
      </c>
      <c r="D172" s="140"/>
      <c r="F172" s="141">
        <v>1</v>
      </c>
      <c r="G172" s="142" t="s">
        <v>1</v>
      </c>
      <c r="H172" s="143"/>
      <c r="I172" s="143">
        <f>F172*H172</f>
        <v>0</v>
      </c>
      <c r="J172" s="20"/>
      <c r="K172" s="20"/>
      <c r="L172" s="20"/>
      <c r="M172" s="20"/>
      <c r="N172" s="20"/>
      <c r="O172" s="20"/>
    </row>
    <row r="173" spans="1:15" s="74" customFormat="1">
      <c r="A173" s="20"/>
      <c r="B173" s="141"/>
      <c r="C173" s="261" t="s">
        <v>611</v>
      </c>
      <c r="D173" s="142" t="s">
        <v>65</v>
      </c>
      <c r="F173" s="141"/>
      <c r="G173" s="142"/>
      <c r="H173" s="143"/>
      <c r="I173" s="143"/>
      <c r="J173" s="20"/>
      <c r="K173" s="20"/>
      <c r="L173" s="20"/>
      <c r="M173" s="20"/>
      <c r="N173" s="20"/>
      <c r="O173" s="20"/>
    </row>
    <row r="174" spans="1:15" s="74" customFormat="1">
      <c r="A174" s="20"/>
      <c r="B174" s="141"/>
      <c r="C174" s="240" t="s">
        <v>110</v>
      </c>
      <c r="D174" s="150"/>
      <c r="F174" s="141"/>
      <c r="G174" s="142"/>
      <c r="H174" s="143"/>
      <c r="I174" s="143"/>
      <c r="J174" s="20"/>
      <c r="K174" s="20"/>
      <c r="L174" s="20"/>
      <c r="M174" s="20"/>
      <c r="N174" s="20"/>
      <c r="O174" s="20"/>
    </row>
    <row r="175" spans="1:15" s="74" customFormat="1">
      <c r="A175" s="20"/>
      <c r="B175" s="141"/>
      <c r="C175" s="242" t="s">
        <v>571</v>
      </c>
      <c r="D175" s="141"/>
      <c r="F175" s="141"/>
      <c r="G175" s="142"/>
      <c r="H175" s="143"/>
      <c r="I175" s="143"/>
      <c r="J175" s="20"/>
      <c r="K175" s="20"/>
      <c r="L175" s="20"/>
      <c r="M175" s="20"/>
      <c r="N175" s="20"/>
      <c r="O175" s="20"/>
    </row>
    <row r="176" spans="1:15" s="74" customFormat="1">
      <c r="A176" s="20"/>
      <c r="B176" s="141"/>
      <c r="C176" s="242" t="s">
        <v>560</v>
      </c>
      <c r="D176" s="141"/>
      <c r="F176" s="141"/>
      <c r="G176" s="142"/>
      <c r="H176" s="143"/>
      <c r="I176" s="143"/>
      <c r="J176" s="20"/>
      <c r="K176" s="20"/>
      <c r="L176" s="20"/>
      <c r="M176" s="20"/>
      <c r="N176" s="20"/>
      <c r="O176" s="20"/>
    </row>
    <row r="177" spans="1:16" s="74" customFormat="1">
      <c r="A177" s="20"/>
      <c r="B177" s="141"/>
      <c r="C177" s="242" t="s">
        <v>561</v>
      </c>
      <c r="D177" s="141"/>
      <c r="F177" s="141"/>
      <c r="G177" s="142"/>
      <c r="H177" s="143"/>
      <c r="I177" s="143"/>
      <c r="J177" s="20"/>
      <c r="K177" s="20"/>
      <c r="L177" s="20"/>
      <c r="M177" s="20"/>
      <c r="N177" s="20"/>
      <c r="O177" s="20"/>
    </row>
    <row r="178" spans="1:16" s="74" customFormat="1">
      <c r="A178" s="20"/>
      <c r="B178" s="141"/>
      <c r="C178" s="242" t="s">
        <v>562</v>
      </c>
      <c r="D178" s="141"/>
      <c r="F178" s="141"/>
      <c r="G178" s="142"/>
      <c r="H178" s="143"/>
      <c r="I178" s="143"/>
      <c r="J178" s="20"/>
      <c r="K178" s="20"/>
      <c r="L178" s="20"/>
      <c r="M178" s="20"/>
      <c r="N178" s="20"/>
      <c r="O178" s="20"/>
    </row>
    <row r="179" spans="1:16" s="74" customFormat="1">
      <c r="A179" s="20"/>
      <c r="B179" s="141"/>
      <c r="C179" s="242"/>
      <c r="D179" s="142"/>
      <c r="F179" s="141"/>
      <c r="G179" s="142"/>
      <c r="H179" s="143"/>
      <c r="I179" s="143"/>
      <c r="J179" s="20"/>
      <c r="K179" s="20"/>
      <c r="L179" s="20"/>
      <c r="M179" s="20"/>
      <c r="N179" s="20"/>
      <c r="O179" s="20"/>
    </row>
    <row r="180" spans="1:16" s="74" customFormat="1">
      <c r="A180" s="20"/>
      <c r="B180" s="141"/>
      <c r="C180" s="242" t="s">
        <v>123</v>
      </c>
      <c r="D180" s="241" t="s">
        <v>534</v>
      </c>
      <c r="F180" s="141"/>
      <c r="G180" s="142"/>
      <c r="H180" s="143"/>
      <c r="I180" s="143"/>
      <c r="J180" s="20"/>
      <c r="K180" s="20"/>
      <c r="L180" s="20"/>
      <c r="M180" s="20"/>
      <c r="N180" s="20"/>
      <c r="O180" s="20"/>
    </row>
    <row r="181" spans="1:16" s="74" customFormat="1">
      <c r="A181" s="20"/>
      <c r="B181" s="141"/>
      <c r="C181" s="242" t="s">
        <v>563</v>
      </c>
      <c r="D181" s="142" t="s">
        <v>65</v>
      </c>
      <c r="F181" s="141"/>
      <c r="G181" s="142"/>
      <c r="H181" s="143"/>
      <c r="I181" s="143"/>
      <c r="J181" s="20"/>
      <c r="K181" s="20"/>
      <c r="L181" s="20"/>
      <c r="M181" s="20"/>
      <c r="N181" s="20"/>
      <c r="O181" s="20"/>
    </row>
    <row r="182" spans="1:16" s="74" customFormat="1">
      <c r="A182" s="20"/>
      <c r="B182" s="141"/>
      <c r="C182" s="242" t="s">
        <v>565</v>
      </c>
      <c r="D182" s="142" t="s">
        <v>65</v>
      </c>
      <c r="F182" s="141"/>
      <c r="G182" s="141"/>
      <c r="H182" s="142"/>
      <c r="I182" s="143"/>
      <c r="J182" s="143"/>
      <c r="K182" s="20"/>
      <c r="L182" s="20"/>
      <c r="M182" s="20"/>
      <c r="N182" s="20"/>
      <c r="O182" s="20"/>
    </row>
    <row r="183" spans="1:16" s="141" customFormat="1">
      <c r="A183" s="20"/>
      <c r="C183" s="242" t="s">
        <v>566</v>
      </c>
      <c r="D183" s="142" t="s">
        <v>117</v>
      </c>
      <c r="G183" s="142"/>
      <c r="H183" s="143"/>
      <c r="I183" s="143"/>
    </row>
    <row r="184" spans="1:16" s="83" customFormat="1">
      <c r="B184" s="23"/>
      <c r="C184" s="102"/>
      <c r="D184" s="82"/>
      <c r="E184" s="82"/>
      <c r="F184" s="141"/>
      <c r="G184" s="142"/>
      <c r="H184" s="143"/>
      <c r="I184" s="143"/>
    </row>
    <row r="185" spans="1:16" s="74" customFormat="1" ht="82.5" customHeight="1">
      <c r="A185" s="32" t="s">
        <v>52</v>
      </c>
      <c r="B185" s="71" t="str">
        <f>IF(ISBLANK(C184),IF(ISBLANK(C185),5,CONCATENATE(COUNTA($B$2:B184)+1,".")))</f>
        <v>15.</v>
      </c>
      <c r="C185" s="239" t="s">
        <v>573</v>
      </c>
      <c r="D185" s="140"/>
      <c r="E185" s="147"/>
      <c r="F185" s="141">
        <v>4</v>
      </c>
      <c r="G185" s="142" t="s">
        <v>1</v>
      </c>
      <c r="H185" s="143"/>
      <c r="I185" s="143">
        <f>F185*H185</f>
        <v>0</v>
      </c>
      <c r="K185" s="20"/>
      <c r="L185" s="20"/>
      <c r="M185" s="20"/>
      <c r="N185" s="20"/>
      <c r="O185" s="20"/>
      <c r="P185" s="20"/>
    </row>
    <row r="186" spans="1:16" s="83" customFormat="1">
      <c r="A186" s="20"/>
      <c r="B186" s="20"/>
      <c r="C186" s="146"/>
      <c r="G186" s="142"/>
      <c r="H186" s="143"/>
      <c r="I186" s="143"/>
    </row>
    <row r="187" spans="1:16" s="83" customFormat="1" ht="47.25">
      <c r="A187" s="32" t="s">
        <v>150</v>
      </c>
      <c r="B187" s="71" t="str">
        <f>IF(ISBLANK(C186),IF(ISBLANK(C187),5,CONCATENATE(COUNTA($B$5:B186)+1,".")))</f>
        <v>16.</v>
      </c>
      <c r="C187" s="147" t="s">
        <v>575</v>
      </c>
      <c r="D187" s="86"/>
      <c r="E187" s="245"/>
      <c r="F187" s="246"/>
      <c r="G187" s="247"/>
      <c r="H187" s="247"/>
      <c r="I187" s="143"/>
    </row>
    <row r="188" spans="1:16" s="83" customFormat="1">
      <c r="A188" s="20"/>
      <c r="B188" s="20"/>
      <c r="C188" s="146" t="s">
        <v>576</v>
      </c>
      <c r="D188" s="20"/>
      <c r="E188" s="74"/>
      <c r="G188" s="142"/>
      <c r="H188" s="143"/>
      <c r="I188" s="143"/>
    </row>
    <row r="189" spans="1:16" s="83" customFormat="1">
      <c r="A189" s="20"/>
      <c r="B189" s="20"/>
      <c r="C189" s="146" t="s">
        <v>577</v>
      </c>
      <c r="D189" s="20"/>
      <c r="E189" s="74"/>
      <c r="G189" s="142"/>
      <c r="H189" s="143"/>
      <c r="I189" s="143"/>
    </row>
    <row r="190" spans="1:16" s="83" customFormat="1" ht="16.5">
      <c r="A190" s="20"/>
      <c r="B190" s="20"/>
      <c r="C190" s="146" t="s">
        <v>578</v>
      </c>
      <c r="D190" s="20"/>
      <c r="E190" s="245"/>
      <c r="G190" s="142"/>
      <c r="H190" s="143"/>
      <c r="I190" s="143"/>
    </row>
    <row r="191" spans="1:16" s="83" customFormat="1">
      <c r="A191" s="20"/>
      <c r="B191" s="20"/>
      <c r="C191" s="242" t="s">
        <v>371</v>
      </c>
      <c r="D191" s="20"/>
      <c r="F191" s="83">
        <v>12</v>
      </c>
      <c r="G191" s="142" t="s">
        <v>2</v>
      </c>
      <c r="H191" s="143"/>
      <c r="I191" s="143">
        <f>F191*H191</f>
        <v>0</v>
      </c>
    </row>
    <row r="192" spans="1:16" s="83" customFormat="1">
      <c r="A192" s="20"/>
      <c r="B192" s="20"/>
      <c r="C192" s="242" t="s">
        <v>245</v>
      </c>
      <c r="D192" s="20"/>
      <c r="F192" s="83">
        <v>36</v>
      </c>
      <c r="G192" s="142" t="s">
        <v>2</v>
      </c>
      <c r="H192" s="143"/>
      <c r="I192" s="143">
        <f>F192*H192</f>
        <v>0</v>
      </c>
    </row>
    <row r="193" spans="1:16" s="83" customFormat="1">
      <c r="A193" s="20"/>
      <c r="B193" s="20"/>
      <c r="C193" s="242" t="s">
        <v>247</v>
      </c>
      <c r="D193" s="20"/>
      <c r="F193" s="83">
        <v>36</v>
      </c>
      <c r="G193" s="142" t="s">
        <v>2</v>
      </c>
      <c r="H193" s="143"/>
      <c r="I193" s="143">
        <f>F193*H193</f>
        <v>0</v>
      </c>
    </row>
    <row r="194" spans="1:16" s="83" customFormat="1">
      <c r="A194" s="20"/>
      <c r="B194" s="20"/>
      <c r="C194" s="242" t="s">
        <v>248</v>
      </c>
      <c r="D194" s="20"/>
      <c r="F194" s="83">
        <v>24</v>
      </c>
      <c r="G194" s="142" t="s">
        <v>2</v>
      </c>
      <c r="H194" s="143"/>
      <c r="I194" s="143">
        <f>F194*H194</f>
        <v>0</v>
      </c>
    </row>
    <row r="195" spans="1:16" s="83" customFormat="1">
      <c r="A195" s="20"/>
      <c r="B195" s="20"/>
      <c r="C195" s="242" t="s">
        <v>249</v>
      </c>
      <c r="D195" s="20"/>
      <c r="F195" s="83">
        <v>18</v>
      </c>
      <c r="G195" s="142" t="s">
        <v>2</v>
      </c>
      <c r="H195" s="143"/>
      <c r="I195" s="143">
        <f>F195*H195</f>
        <v>0</v>
      </c>
    </row>
    <row r="196" spans="1:16" s="83" customFormat="1">
      <c r="A196" s="20"/>
      <c r="B196" s="20"/>
      <c r="C196" s="146"/>
      <c r="G196" s="142"/>
      <c r="H196" s="143"/>
      <c r="I196" s="143"/>
    </row>
    <row r="197" spans="1:16" s="83" customFormat="1" ht="31.5">
      <c r="A197" s="32" t="s">
        <v>150</v>
      </c>
      <c r="B197" s="71" t="str">
        <f>IF(ISBLANK(C196),IF(ISBLANK(C197),5,CONCATENATE(COUNTA($B$5:B196)+1,".")))</f>
        <v>17.</v>
      </c>
      <c r="C197" s="147" t="s">
        <v>129</v>
      </c>
      <c r="D197" s="147"/>
      <c r="F197" s="147"/>
      <c r="G197" s="20"/>
      <c r="H197" s="20"/>
    </row>
    <row r="198" spans="1:16" s="83" customFormat="1" ht="18">
      <c r="A198" s="20"/>
      <c r="B198" s="20"/>
      <c r="C198" s="147" t="s">
        <v>135</v>
      </c>
      <c r="D198" s="147"/>
      <c r="F198" s="147"/>
      <c r="G198" s="20"/>
      <c r="H198" s="20"/>
    </row>
    <row r="199" spans="1:16" s="83" customFormat="1">
      <c r="A199" s="20"/>
      <c r="B199" s="20"/>
      <c r="C199" s="146" t="s">
        <v>130</v>
      </c>
      <c r="D199" s="141"/>
      <c r="F199" s="141"/>
      <c r="G199" s="20"/>
      <c r="H199" s="20"/>
    </row>
    <row r="200" spans="1:16" s="83" customFormat="1">
      <c r="A200" s="20"/>
      <c r="B200" s="20"/>
      <c r="C200" s="269" t="s">
        <v>136</v>
      </c>
      <c r="D200" s="269"/>
      <c r="F200" s="141"/>
      <c r="G200" s="20"/>
      <c r="H200" s="20"/>
    </row>
    <row r="201" spans="1:16" s="83" customFormat="1">
      <c r="A201" s="20"/>
      <c r="B201" s="20"/>
      <c r="C201" s="242" t="s">
        <v>371</v>
      </c>
      <c r="D201" s="20"/>
      <c r="F201" s="83">
        <v>12</v>
      </c>
      <c r="G201" s="142" t="s">
        <v>2</v>
      </c>
      <c r="H201" s="143"/>
      <c r="I201" s="143">
        <f>F201*H201</f>
        <v>0</v>
      </c>
    </row>
    <row r="202" spans="1:16" s="83" customFormat="1">
      <c r="A202" s="20"/>
      <c r="B202" s="20"/>
      <c r="C202" s="242" t="s">
        <v>245</v>
      </c>
      <c r="D202" s="20"/>
      <c r="F202" s="83">
        <v>36</v>
      </c>
      <c r="G202" s="142" t="s">
        <v>2</v>
      </c>
      <c r="H202" s="143"/>
      <c r="I202" s="143">
        <f>F202*H202</f>
        <v>0</v>
      </c>
    </row>
    <row r="203" spans="1:16" s="83" customFormat="1">
      <c r="A203" s="20"/>
      <c r="B203" s="20"/>
      <c r="C203" s="242" t="s">
        <v>247</v>
      </c>
      <c r="D203" s="20"/>
      <c r="F203" s="83">
        <v>36</v>
      </c>
      <c r="G203" s="142" t="s">
        <v>2</v>
      </c>
      <c r="H203" s="143"/>
      <c r="I203" s="143">
        <f>F203*H203</f>
        <v>0</v>
      </c>
    </row>
    <row r="204" spans="1:16" s="83" customFormat="1">
      <c r="A204" s="20"/>
      <c r="B204" s="20"/>
      <c r="C204" s="242" t="s">
        <v>248</v>
      </c>
      <c r="D204" s="20"/>
      <c r="F204" s="83">
        <v>24</v>
      </c>
      <c r="G204" s="142" t="s">
        <v>2</v>
      </c>
      <c r="H204" s="143"/>
      <c r="I204" s="143">
        <f>F204*H204</f>
        <v>0</v>
      </c>
    </row>
    <row r="205" spans="1:16">
      <c r="B205" s="69"/>
      <c r="C205" s="91"/>
      <c r="D205" s="61"/>
      <c r="E205" s="61"/>
      <c r="F205" s="94"/>
      <c r="G205" s="93"/>
      <c r="H205" s="70"/>
      <c r="I205" s="97"/>
    </row>
    <row r="206" spans="1:16" s="74" customFormat="1">
      <c r="A206" s="20"/>
      <c r="B206" s="20"/>
      <c r="C206" s="244" t="s">
        <v>468</v>
      </c>
      <c r="D206" s="20"/>
      <c r="E206" s="20"/>
      <c r="F206" s="141"/>
      <c r="G206" s="142"/>
      <c r="H206" s="143"/>
      <c r="I206" s="143"/>
      <c r="K206" s="20"/>
      <c r="L206" s="20"/>
      <c r="M206" s="20"/>
      <c r="N206" s="20"/>
      <c r="O206" s="20"/>
      <c r="P206" s="20"/>
    </row>
    <row r="207" spans="1:16" s="141" customFormat="1" ht="67.5" customHeight="1">
      <c r="A207" s="96">
        <v>20</v>
      </c>
      <c r="B207" s="71" t="str">
        <f>IF(ISBLANK(C205),IF(ISBLANK(C207),5,CONCATENATE(COUNTA($B$2:B206)+1,".")))</f>
        <v>18.</v>
      </c>
      <c r="C207" s="140" t="s">
        <v>133</v>
      </c>
      <c r="D207" s="140"/>
      <c r="E207" s="147"/>
      <c r="G207" s="142"/>
      <c r="H207" s="143"/>
      <c r="I207" s="143"/>
      <c r="J207" s="125"/>
    </row>
    <row r="208" spans="1:16" s="141" customFormat="1">
      <c r="A208" s="20"/>
      <c r="B208" s="20"/>
      <c r="C208" s="146" t="s">
        <v>137</v>
      </c>
      <c r="F208" s="141">
        <v>48</v>
      </c>
      <c r="G208" s="142" t="s">
        <v>2</v>
      </c>
      <c r="H208" s="143"/>
      <c r="I208" s="143">
        <f>F208*H208</f>
        <v>0</v>
      </c>
      <c r="J208" s="125"/>
      <c r="L208" s="143"/>
    </row>
    <row r="209" spans="1:12" s="141" customFormat="1">
      <c r="A209" s="20"/>
      <c r="B209" s="20"/>
      <c r="C209" s="146" t="s">
        <v>125</v>
      </c>
      <c r="F209" s="141">
        <v>42</v>
      </c>
      <c r="G209" s="142" t="s">
        <v>2</v>
      </c>
      <c r="H209" s="143"/>
      <c r="I209" s="143">
        <f>F209*H209</f>
        <v>0</v>
      </c>
      <c r="J209" s="125"/>
      <c r="L209" s="143"/>
    </row>
    <row r="210" spans="1:12" s="141" customFormat="1">
      <c r="A210" s="20"/>
      <c r="B210" s="20"/>
      <c r="C210" s="146" t="s">
        <v>126</v>
      </c>
      <c r="F210" s="141">
        <v>24</v>
      </c>
      <c r="G210" s="142" t="s">
        <v>2</v>
      </c>
      <c r="H210" s="143"/>
      <c r="I210" s="143">
        <f>F210*H210</f>
        <v>0</v>
      </c>
      <c r="J210" s="125"/>
    </row>
    <row r="211" spans="1:12" s="141" customFormat="1">
      <c r="A211" s="20"/>
      <c r="B211" s="139"/>
      <c r="C211" s="146" t="s">
        <v>127</v>
      </c>
      <c r="F211" s="141">
        <v>252</v>
      </c>
      <c r="G211" s="142" t="s">
        <v>2</v>
      </c>
      <c r="H211" s="143"/>
      <c r="I211" s="143">
        <f>F211*H211</f>
        <v>0</v>
      </c>
      <c r="J211" s="125"/>
    </row>
    <row r="212" spans="1:12" s="141" customFormat="1">
      <c r="A212" s="20"/>
      <c r="B212" s="139"/>
      <c r="C212" s="146" t="s">
        <v>128</v>
      </c>
      <c r="F212" s="141">
        <v>48</v>
      </c>
      <c r="G212" s="142" t="s">
        <v>2</v>
      </c>
      <c r="H212" s="143"/>
      <c r="I212" s="143">
        <f>F212*H212</f>
        <v>0</v>
      </c>
      <c r="J212" s="125"/>
    </row>
    <row r="213" spans="1:12" s="141" customFormat="1">
      <c r="A213" s="20"/>
      <c r="B213" s="139"/>
      <c r="C213" s="146"/>
      <c r="G213" s="142"/>
      <c r="H213" s="143"/>
      <c r="I213" s="143"/>
      <c r="J213" s="125"/>
    </row>
    <row r="214" spans="1:12" s="141" customFormat="1" ht="35.25" customHeight="1">
      <c r="A214" s="96">
        <v>20</v>
      </c>
      <c r="B214" s="71" t="str">
        <f>IF(ISBLANK(C213),IF(ISBLANK(C214),5,CONCATENATE(COUNTA($B$2:B213)+1,".")))</f>
        <v>19.</v>
      </c>
      <c r="C214" s="140" t="s">
        <v>129</v>
      </c>
      <c r="D214" s="140"/>
      <c r="E214" s="147"/>
      <c r="G214" s="142"/>
      <c r="H214" s="143"/>
      <c r="I214" s="143"/>
      <c r="J214" s="125"/>
    </row>
    <row r="215" spans="1:12" s="141" customFormat="1" ht="18.75" customHeight="1">
      <c r="A215" s="74"/>
      <c r="B215" s="20"/>
      <c r="C215" s="147" t="s">
        <v>135</v>
      </c>
      <c r="D215" s="147"/>
      <c r="E215" s="147"/>
      <c r="G215" s="142"/>
      <c r="H215" s="143"/>
      <c r="I215" s="143"/>
      <c r="J215" s="125"/>
    </row>
    <row r="216" spans="1:12" s="141" customFormat="1">
      <c r="A216" s="36"/>
      <c r="B216" s="154"/>
      <c r="C216" s="146" t="s">
        <v>130</v>
      </c>
      <c r="G216" s="142"/>
      <c r="H216" s="143"/>
      <c r="I216" s="143"/>
      <c r="J216" s="125"/>
    </row>
    <row r="217" spans="1:12" s="141" customFormat="1" ht="36.75" customHeight="1">
      <c r="A217" s="20"/>
      <c r="B217" s="20"/>
      <c r="C217" s="140" t="s">
        <v>136</v>
      </c>
      <c r="D217" s="140"/>
      <c r="E217" s="147"/>
      <c r="G217" s="142"/>
      <c r="H217" s="143"/>
      <c r="I217" s="143"/>
      <c r="J217" s="125"/>
    </row>
    <row r="218" spans="1:12" s="141" customFormat="1">
      <c r="A218" s="20"/>
      <c r="B218" s="20"/>
      <c r="C218" s="146" t="s">
        <v>137</v>
      </c>
      <c r="D218" s="215" t="s">
        <v>467</v>
      </c>
      <c r="F218" s="141">
        <v>48</v>
      </c>
      <c r="G218" s="142" t="s">
        <v>2</v>
      </c>
      <c r="H218" s="143"/>
      <c r="I218" s="143">
        <f>F218*H218</f>
        <v>0</v>
      </c>
      <c r="J218" s="125"/>
    </row>
    <row r="219" spans="1:12" s="141" customFormat="1">
      <c r="A219" s="20"/>
      <c r="B219" s="20"/>
      <c r="C219" s="146" t="s">
        <v>125</v>
      </c>
      <c r="D219" s="215" t="s">
        <v>467</v>
      </c>
      <c r="F219" s="141">
        <v>42</v>
      </c>
      <c r="G219" s="142" t="s">
        <v>2</v>
      </c>
      <c r="H219" s="143"/>
      <c r="I219" s="143">
        <f>F219*H219</f>
        <v>0</v>
      </c>
      <c r="J219" s="125"/>
    </row>
    <row r="220" spans="1:12" s="141" customFormat="1">
      <c r="A220" s="20"/>
      <c r="B220" s="20"/>
      <c r="C220" s="146" t="s">
        <v>126</v>
      </c>
      <c r="D220" s="215" t="s">
        <v>467</v>
      </c>
      <c r="F220" s="141">
        <v>24</v>
      </c>
      <c r="G220" s="142" t="s">
        <v>2</v>
      </c>
      <c r="H220" s="143"/>
      <c r="I220" s="143">
        <f>F220*H220</f>
        <v>0</v>
      </c>
      <c r="J220" s="125"/>
    </row>
    <row r="221" spans="1:12" s="141" customFormat="1">
      <c r="A221" s="20"/>
      <c r="B221" s="20"/>
      <c r="C221" s="146" t="s">
        <v>127</v>
      </c>
      <c r="D221" s="215" t="s">
        <v>467</v>
      </c>
      <c r="F221" s="141">
        <v>252</v>
      </c>
      <c r="G221" s="142" t="s">
        <v>2</v>
      </c>
      <c r="H221" s="143"/>
      <c r="I221" s="143">
        <f>F221*H221</f>
        <v>0</v>
      </c>
      <c r="J221" s="125"/>
    </row>
    <row r="222" spans="1:12" s="141" customFormat="1">
      <c r="A222" s="20"/>
      <c r="B222" s="20"/>
      <c r="C222" s="146" t="s">
        <v>128</v>
      </c>
      <c r="D222" s="215" t="s">
        <v>467</v>
      </c>
      <c r="F222" s="141">
        <v>48</v>
      </c>
      <c r="G222" s="142" t="s">
        <v>2</v>
      </c>
      <c r="H222" s="143"/>
      <c r="I222" s="143">
        <f>F222*H222</f>
        <v>0</v>
      </c>
      <c r="J222" s="125"/>
    </row>
    <row r="223" spans="1:12" s="141" customFormat="1">
      <c r="A223" s="20"/>
      <c r="B223" s="20"/>
      <c r="C223" s="146" t="s">
        <v>132</v>
      </c>
      <c r="G223" s="142"/>
      <c r="H223" s="143"/>
      <c r="I223" s="143"/>
      <c r="J223" s="125"/>
    </row>
    <row r="224" spans="1:12" s="83" customFormat="1">
      <c r="B224" s="23"/>
      <c r="C224" s="119"/>
      <c r="D224" s="82"/>
      <c r="E224" s="82"/>
      <c r="F224" s="141"/>
      <c r="G224" s="142"/>
      <c r="H224" s="143"/>
      <c r="I224" s="143"/>
    </row>
    <row r="225" spans="1:16" s="83" customFormat="1" ht="126">
      <c r="A225" s="96">
        <v>20</v>
      </c>
      <c r="B225" s="71" t="str">
        <f>IF(ISBLANK(C224),IF(ISBLANK(C225),5,CONCATENATE(COUNTA($B$2:B224)+1,".")))</f>
        <v>20.</v>
      </c>
      <c r="C225" s="262" t="s">
        <v>619</v>
      </c>
      <c r="D225" s="82"/>
      <c r="E225" s="82"/>
      <c r="F225" s="263"/>
      <c r="G225" s="264"/>
      <c r="H225" s="265"/>
      <c r="I225" s="265"/>
    </row>
    <row r="226" spans="1:16" s="83" customFormat="1">
      <c r="B226" s="23"/>
      <c r="C226" s="262" t="s">
        <v>620</v>
      </c>
      <c r="D226" s="82"/>
      <c r="E226" s="82"/>
      <c r="F226" s="263">
        <v>1</v>
      </c>
      <c r="G226" s="264" t="s">
        <v>1</v>
      </c>
      <c r="H226" s="265"/>
      <c r="I226" s="265">
        <f t="shared" ref="I226" si="0">F226*H226</f>
        <v>0</v>
      </c>
    </row>
    <row r="227" spans="1:16" s="83" customFormat="1">
      <c r="B227" s="23"/>
      <c r="C227" s="126" t="s">
        <v>621</v>
      </c>
      <c r="D227" s="82"/>
      <c r="E227" s="82"/>
      <c r="F227" s="263"/>
      <c r="G227" s="264"/>
      <c r="H227" s="265"/>
      <c r="I227" s="265"/>
    </row>
    <row r="228" spans="1:16" s="74" customFormat="1">
      <c r="A228" s="20"/>
      <c r="B228" s="141"/>
      <c r="C228" s="37"/>
      <c r="D228" s="141"/>
      <c r="E228" s="141"/>
      <c r="F228" s="141"/>
      <c r="G228" s="142"/>
      <c r="H228" s="143"/>
      <c r="I228" s="143"/>
      <c r="K228" s="20"/>
      <c r="L228" s="20"/>
      <c r="M228" s="20"/>
      <c r="N228" s="20"/>
      <c r="O228" s="20"/>
      <c r="P228" s="20"/>
    </row>
    <row r="229" spans="1:16" s="74" customFormat="1" ht="15.75" customHeight="1">
      <c r="A229" s="96">
        <v>20</v>
      </c>
      <c r="B229" s="71" t="str">
        <f>IF(ISBLANK(C228),IF(ISBLANK(C229),5,CONCATENATE(COUNTA($B$2:B228)+1,".")))</f>
        <v>21.</v>
      </c>
      <c r="C229" s="269" t="s">
        <v>134</v>
      </c>
      <c r="D229" s="269"/>
      <c r="E229" s="147"/>
      <c r="F229" s="141">
        <v>12</v>
      </c>
      <c r="G229" s="142" t="s">
        <v>0</v>
      </c>
      <c r="H229" s="143"/>
      <c r="I229" s="143">
        <f>F229*H229</f>
        <v>0</v>
      </c>
      <c r="K229" s="20"/>
      <c r="L229" s="20"/>
      <c r="M229" s="20"/>
      <c r="N229" s="20"/>
      <c r="O229" s="20"/>
      <c r="P229" s="20"/>
    </row>
    <row r="230" spans="1:16" s="83" customFormat="1">
      <c r="B230" s="23"/>
      <c r="C230" s="87"/>
      <c r="D230" s="82"/>
      <c r="E230" s="82"/>
      <c r="F230" s="141"/>
      <c r="G230" s="142"/>
      <c r="H230" s="143"/>
      <c r="I230" s="143"/>
    </row>
    <row r="231" spans="1:16" s="83" customFormat="1" ht="63">
      <c r="A231" s="96">
        <v>20</v>
      </c>
      <c r="B231" s="71" t="str">
        <f>IF(ISBLANK(C230),IF(ISBLANK(C231),5,CONCATENATE(COUNTA($B$2:B230)+1,".")))</f>
        <v>22.</v>
      </c>
      <c r="C231" s="118" t="s">
        <v>54</v>
      </c>
      <c r="D231" s="82"/>
      <c r="E231" s="82"/>
      <c r="F231" s="141">
        <v>30</v>
      </c>
      <c r="G231" s="142" t="s">
        <v>0</v>
      </c>
      <c r="H231" s="143"/>
      <c r="I231" s="143">
        <f>F231*H231</f>
        <v>0</v>
      </c>
    </row>
    <row r="232" spans="1:16" s="83" customFormat="1">
      <c r="B232" s="23"/>
      <c r="C232" s="119"/>
      <c r="D232" s="82"/>
      <c r="E232" s="82"/>
      <c r="F232" s="141"/>
      <c r="G232" s="142"/>
      <c r="H232" s="143"/>
      <c r="I232" s="143"/>
    </row>
    <row r="233" spans="1:16" s="83" customFormat="1" ht="63">
      <c r="A233" s="32" t="s">
        <v>52</v>
      </c>
      <c r="B233" s="71" t="str">
        <f>IF(ISBLANK(C232),IF(ISBLANK(C233),5,CONCATENATE(COUNTA($B$2:B232)+1,".")))</f>
        <v>23.</v>
      </c>
      <c r="C233" s="118" t="s">
        <v>55</v>
      </c>
      <c r="D233" s="82"/>
      <c r="E233" s="82"/>
      <c r="F233" s="141">
        <v>10</v>
      </c>
      <c r="G233" s="142" t="s">
        <v>0</v>
      </c>
      <c r="H233" s="143"/>
      <c r="I233" s="143">
        <f>F233*H233</f>
        <v>0</v>
      </c>
    </row>
    <row r="234" spans="1:16" s="83" customFormat="1">
      <c r="B234" s="23"/>
      <c r="C234" s="119"/>
      <c r="D234" s="82"/>
      <c r="E234" s="82"/>
      <c r="F234" s="141"/>
      <c r="G234" s="142"/>
      <c r="H234" s="143"/>
      <c r="I234" s="143"/>
    </row>
    <row r="235" spans="1:16" s="83" customFormat="1" ht="31.5">
      <c r="A235" s="32" t="s">
        <v>52</v>
      </c>
      <c r="B235" s="71" t="str">
        <f>IF(ISBLANK(C234),IF(ISBLANK(C235),5,CONCATENATE(COUNTA($B$2:B234)+1,".")))</f>
        <v>24.</v>
      </c>
      <c r="C235" s="118" t="s">
        <v>56</v>
      </c>
      <c r="D235" s="82"/>
      <c r="E235" s="82"/>
      <c r="F235" s="141">
        <v>10</v>
      </c>
      <c r="G235" s="142" t="s">
        <v>0</v>
      </c>
      <c r="H235" s="143"/>
      <c r="I235" s="143">
        <f>F235*H235</f>
        <v>0</v>
      </c>
    </row>
    <row r="236" spans="1:16" s="83" customFormat="1">
      <c r="B236" s="23"/>
      <c r="C236" s="119"/>
      <c r="D236" s="82"/>
      <c r="E236" s="82"/>
      <c r="F236" s="141"/>
      <c r="G236" s="142"/>
      <c r="H236" s="143"/>
      <c r="I236" s="143"/>
    </row>
    <row r="237" spans="1:16" s="83" customFormat="1" ht="47.25">
      <c r="A237" s="32" t="s">
        <v>52</v>
      </c>
      <c r="B237" s="71" t="str">
        <f>IF(ISBLANK(C236),IF(ISBLANK(C237),5,CONCATENATE(COUNTA($B$2:B236)+1,".")))</f>
        <v>25.</v>
      </c>
      <c r="C237" s="118" t="s">
        <v>57</v>
      </c>
      <c r="D237" s="82"/>
      <c r="E237" s="82"/>
      <c r="F237" s="141">
        <v>5</v>
      </c>
      <c r="G237" s="142" t="s">
        <v>36</v>
      </c>
      <c r="H237" s="143"/>
      <c r="I237" s="143">
        <f>F237*H237</f>
        <v>0</v>
      </c>
    </row>
    <row r="238" spans="1:16" s="83" customFormat="1">
      <c r="B238" s="23"/>
      <c r="C238" s="119"/>
      <c r="D238" s="82"/>
      <c r="E238" s="82"/>
      <c r="F238" s="141"/>
      <c r="G238" s="142"/>
      <c r="H238" s="143"/>
      <c r="I238" s="143"/>
    </row>
    <row r="239" spans="1:16" s="83" customFormat="1" ht="31.5">
      <c r="A239" s="32" t="s">
        <v>52</v>
      </c>
      <c r="B239" s="71" t="str">
        <f>IF(ISBLANK(C238),IF(ISBLANK(C239),5,CONCATENATE(COUNTA($B$2:B238)+1,".")))</f>
        <v>26.</v>
      </c>
      <c r="C239" s="118" t="s">
        <v>58</v>
      </c>
      <c r="D239" s="82"/>
      <c r="E239" s="82"/>
      <c r="F239" s="141">
        <v>10</v>
      </c>
      <c r="G239" s="142" t="s">
        <v>0</v>
      </c>
      <c r="H239" s="143"/>
      <c r="I239" s="143">
        <f>F239*H239</f>
        <v>0</v>
      </c>
    </row>
    <row r="240" spans="1:16" s="83" customFormat="1">
      <c r="B240" s="23"/>
      <c r="C240" s="119"/>
      <c r="D240" s="82"/>
      <c r="E240" s="82"/>
      <c r="F240" s="141"/>
      <c r="G240" s="142"/>
      <c r="H240" s="143"/>
      <c r="I240" s="143"/>
    </row>
    <row r="241" spans="1:9" s="83" customFormat="1">
      <c r="A241" s="32" t="s">
        <v>52</v>
      </c>
      <c r="B241" s="71" t="str">
        <f>IF(ISBLANK(C240),IF(ISBLANK(C241),5,CONCATENATE(COUNTA($B$2:B240)+1,".")))</f>
        <v>27.</v>
      </c>
      <c r="C241" s="117" t="s">
        <v>59</v>
      </c>
      <c r="D241" s="82"/>
      <c r="E241" s="82"/>
      <c r="F241" s="141">
        <v>1</v>
      </c>
      <c r="G241" s="142" t="s">
        <v>1</v>
      </c>
      <c r="H241" s="143"/>
      <c r="I241" s="143">
        <f>F241*H241</f>
        <v>0</v>
      </c>
    </row>
    <row r="242" spans="1:9" s="83" customFormat="1">
      <c r="B242" s="23"/>
      <c r="C242" s="117" t="s">
        <v>60</v>
      </c>
      <c r="D242" s="82"/>
      <c r="E242" s="82"/>
      <c r="F242" s="141"/>
      <c r="G242" s="142"/>
      <c r="H242" s="143"/>
      <c r="I242" s="143"/>
    </row>
    <row r="243" spans="1:9" s="98" customFormat="1">
      <c r="A243" s="96"/>
      <c r="B243" s="23"/>
      <c r="C243" s="64"/>
      <c r="D243" s="82"/>
      <c r="E243" s="99"/>
      <c r="F243" s="141"/>
      <c r="G243" s="142"/>
      <c r="H243" s="143"/>
      <c r="I243" s="143"/>
    </row>
    <row r="244" spans="1:9">
      <c r="A244" s="96">
        <v>20</v>
      </c>
      <c r="B244" s="71" t="str">
        <f>IF(ISBLANK(C243),IF(ISBLANK(C244),5,CONCATENATE(COUNTA($B$2:B243)+1,".")))</f>
        <v>28.</v>
      </c>
      <c r="C244" s="92" t="s">
        <v>34</v>
      </c>
      <c r="D244" s="61"/>
      <c r="E244" s="61"/>
      <c r="F244" s="141">
        <v>1</v>
      </c>
      <c r="G244" s="142" t="s">
        <v>1</v>
      </c>
      <c r="H244" s="143"/>
      <c r="I244" s="143">
        <f>F244*H244</f>
        <v>0</v>
      </c>
    </row>
    <row r="245" spans="1:9">
      <c r="B245" s="69"/>
      <c r="C245" s="90"/>
      <c r="D245" s="61"/>
      <c r="E245" s="61"/>
      <c r="F245" s="141"/>
      <c r="G245" s="142"/>
      <c r="H245" s="143"/>
      <c r="I245" s="143"/>
    </row>
    <row r="246" spans="1:9" ht="38.25" customHeight="1">
      <c r="A246" s="96">
        <v>20</v>
      </c>
      <c r="B246" s="71" t="str">
        <f>IF(ISBLANK(C245),IF(ISBLANK(C246),5,CONCATENATE(COUNTA($B$2:B245)+1,".")))</f>
        <v>29.</v>
      </c>
      <c r="C246" s="166" t="s">
        <v>211</v>
      </c>
      <c r="D246" s="61"/>
      <c r="E246" s="61"/>
      <c r="F246" s="141">
        <v>1</v>
      </c>
      <c r="G246" s="142" t="s">
        <v>1</v>
      </c>
      <c r="H246" s="143"/>
      <c r="I246" s="143">
        <f>F246*H246</f>
        <v>0</v>
      </c>
    </row>
    <row r="247" spans="1:9">
      <c r="B247" s="69"/>
      <c r="C247" s="90"/>
      <c r="D247" s="61"/>
      <c r="E247" s="61"/>
      <c r="F247" s="68"/>
      <c r="G247" s="65"/>
      <c r="H247" s="70"/>
      <c r="I247" s="95"/>
    </row>
    <row r="248" spans="1:9">
      <c r="A248" s="96">
        <v>20</v>
      </c>
      <c r="B248" s="71" t="str">
        <f>IF(ISBLANK(C247),IF(ISBLANK(C248),5,CONCATENATE(COUNTA($B$2:B247)+1,".")))</f>
        <v>30.</v>
      </c>
      <c r="C248" s="91" t="s">
        <v>13</v>
      </c>
      <c r="D248" s="61"/>
      <c r="E248" s="61"/>
      <c r="F248" s="68"/>
      <c r="G248" s="65"/>
      <c r="H248" s="70"/>
      <c r="I248" s="95"/>
    </row>
    <row r="249" spans="1:9">
      <c r="B249" s="69"/>
      <c r="C249" s="91" t="s">
        <v>14</v>
      </c>
      <c r="D249" s="61"/>
      <c r="E249" s="61"/>
      <c r="F249" s="68"/>
      <c r="G249" s="65"/>
      <c r="H249" s="70"/>
      <c r="I249" s="70"/>
    </row>
    <row r="250" spans="1:9">
      <c r="B250" s="69"/>
      <c r="C250" s="91" t="s">
        <v>15</v>
      </c>
      <c r="D250" s="61"/>
      <c r="E250" s="61"/>
      <c r="F250" s="68"/>
      <c r="G250" s="65"/>
      <c r="H250" s="70"/>
      <c r="I250" s="70"/>
    </row>
    <row r="251" spans="1:9">
      <c r="B251" s="69"/>
      <c r="C251" s="91" t="s">
        <v>16</v>
      </c>
      <c r="D251" s="61"/>
      <c r="E251" s="61"/>
      <c r="F251" s="68"/>
      <c r="G251" s="65"/>
      <c r="H251" s="70"/>
      <c r="I251" s="70"/>
    </row>
    <row r="252" spans="1:9">
      <c r="B252" s="69"/>
      <c r="C252" s="91" t="s">
        <v>17</v>
      </c>
      <c r="D252" s="61"/>
      <c r="E252" s="61"/>
      <c r="F252" s="94">
        <v>5</v>
      </c>
      <c r="G252" s="93" t="s">
        <v>18</v>
      </c>
      <c r="H252" s="70"/>
      <c r="I252" s="97">
        <f>SUM(I5:I247)*F252/100</f>
        <v>0</v>
      </c>
    </row>
    <row r="253" spans="1:9">
      <c r="B253" s="69"/>
      <c r="C253" s="91"/>
      <c r="D253" s="61"/>
      <c r="E253" s="61"/>
      <c r="F253" s="94"/>
      <c r="G253" s="93"/>
      <c r="H253" s="70"/>
      <c r="I253" s="97"/>
    </row>
    <row r="254" spans="1:9" ht="16.5" thickBot="1">
      <c r="B254" s="29"/>
      <c r="C254" s="30"/>
      <c r="D254" s="29"/>
      <c r="E254" s="29"/>
      <c r="F254" s="29"/>
      <c r="G254" s="29"/>
      <c r="H254" s="29"/>
      <c r="I254" s="29"/>
    </row>
    <row r="255" spans="1:9" ht="18">
      <c r="E255" s="77" t="str">
        <f>C2</f>
        <v>OGREVANJE</v>
      </c>
      <c r="G255" s="77" t="s">
        <v>41</v>
      </c>
      <c r="I255" s="70">
        <f>SUM(I4:I254)</f>
        <v>0</v>
      </c>
    </row>
    <row r="256" spans="1:9" s="74" customFormat="1" ht="18">
      <c r="A256" s="31"/>
      <c r="B256" s="20"/>
      <c r="C256" s="20" t="s">
        <v>29</v>
      </c>
      <c r="D256" s="20"/>
      <c r="E256" s="20"/>
      <c r="F256" s="20"/>
      <c r="G256" s="77"/>
      <c r="H256" s="20"/>
      <c r="I256" s="78"/>
    </row>
    <row r="257" spans="1:9" ht="18">
      <c r="A257" s="31"/>
      <c r="C257" s="54" t="s">
        <v>28</v>
      </c>
      <c r="G257" s="77"/>
      <c r="I257" s="78"/>
    </row>
  </sheetData>
  <mergeCells count="2">
    <mergeCell ref="C229:D229"/>
    <mergeCell ref="C200:D200"/>
  </mergeCells>
  <pageMargins left="1.1811023622047245" right="0.39370078740157483" top="0.78740157480314965" bottom="0.78740157480314965" header="0.31496062992125984" footer="0.31496062992125984"/>
  <pageSetup paperSize="9" scale="77" fitToHeight="50" orientation="portrait" r:id="rId1"/>
  <headerFooter>
    <oddHeader xml:space="preserve">&amp;LPopis del strojnih instalacij in strojne opreme&amp;Rprojekt: 17140-00
načrt: SPK - 5
</oddHeader>
    <oddFooter>&amp;C&amp;A&amp;R&amp;P/&amp;N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IU65"/>
  <sheetViews>
    <sheetView view="pageBreakPreview" zoomScaleNormal="100" zoomScaleSheetLayoutView="100" workbookViewId="0">
      <selection activeCell="H45" sqref="H45:H54"/>
    </sheetView>
  </sheetViews>
  <sheetFormatPr defaultRowHeight="15.75"/>
  <cols>
    <col min="1" max="2" width="3.7109375" style="20" customWidth="1"/>
    <col min="3" max="3" width="47.7109375" style="22" customWidth="1"/>
    <col min="4" max="4" width="13.42578125" style="20" customWidth="1"/>
    <col min="5" max="5" width="4.7109375" style="20" customWidth="1"/>
    <col min="6" max="6" width="6.7109375" style="20" customWidth="1"/>
    <col min="7" max="7" width="9.140625" style="20" customWidth="1"/>
    <col min="8" max="8" width="10.7109375" style="20" customWidth="1"/>
    <col min="9" max="9" width="12.7109375" style="122" customWidth="1"/>
    <col min="10" max="10" width="22.28515625" style="4" customWidth="1"/>
    <col min="11" max="16384" width="9.140625" style="1"/>
  </cols>
  <sheetData>
    <row r="1" spans="1:10">
      <c r="A1" s="19" t="s">
        <v>3</v>
      </c>
      <c r="B1" s="19"/>
      <c r="C1" s="134" t="s">
        <v>4</v>
      </c>
      <c r="D1" s="134"/>
      <c r="E1" s="134"/>
      <c r="F1" s="76" t="s">
        <v>5</v>
      </c>
      <c r="G1" s="76" t="s">
        <v>6</v>
      </c>
      <c r="H1" s="21" t="s">
        <v>8</v>
      </c>
      <c r="I1" s="50" t="s">
        <v>7</v>
      </c>
    </row>
    <row r="2" spans="1:10" ht="18">
      <c r="A2" s="36">
        <v>21</v>
      </c>
      <c r="B2" s="36"/>
      <c r="C2" s="44" t="s">
        <v>309</v>
      </c>
    </row>
    <row r="3" spans="1:10" s="57" customFormat="1">
      <c r="A3" s="55"/>
      <c r="B3" s="55"/>
      <c r="C3" s="58"/>
      <c r="D3" s="55"/>
      <c r="E3" s="55"/>
      <c r="F3" s="55"/>
      <c r="G3" s="204"/>
      <c r="H3" s="207"/>
      <c r="I3" s="207"/>
      <c r="J3" s="56"/>
    </row>
    <row r="4" spans="1:10" s="57" customFormat="1">
      <c r="A4" s="32"/>
      <c r="B4" s="71"/>
      <c r="C4" s="75"/>
      <c r="D4" s="74"/>
      <c r="E4" s="55"/>
      <c r="F4" s="55"/>
      <c r="G4" s="204"/>
      <c r="H4" s="207"/>
      <c r="I4" s="207"/>
      <c r="J4" s="56"/>
    </row>
    <row r="5" spans="1:10" s="57" customFormat="1">
      <c r="A5" s="32" t="s">
        <v>37</v>
      </c>
      <c r="B5" s="71" t="str">
        <f>IF(ISBLANK(C4),IF(ISBLANK(C5),5,CONCATENATE(COUNTA($B$3:B4)+1,".")))</f>
        <v>1.</v>
      </c>
      <c r="C5" s="200" t="s">
        <v>310</v>
      </c>
      <c r="D5" s="201"/>
      <c r="F5" s="203"/>
      <c r="G5" s="205"/>
      <c r="H5" s="122"/>
      <c r="I5" s="78"/>
      <c r="J5" s="56"/>
    </row>
    <row r="6" spans="1:10" s="57" customFormat="1">
      <c r="A6" s="55"/>
      <c r="B6" s="55"/>
      <c r="C6" s="200" t="s">
        <v>311</v>
      </c>
      <c r="D6" s="201"/>
      <c r="F6" s="203"/>
      <c r="G6" s="205"/>
      <c r="H6" s="122"/>
      <c r="I6" s="78"/>
      <c r="J6" s="56"/>
    </row>
    <row r="7" spans="1:10" s="57" customFormat="1">
      <c r="A7" s="55"/>
      <c r="B7" s="55"/>
      <c r="C7" s="104" t="s">
        <v>312</v>
      </c>
      <c r="D7" s="202" t="s">
        <v>313</v>
      </c>
      <c r="F7" s="203">
        <v>7759</v>
      </c>
      <c r="G7" s="205" t="s">
        <v>2</v>
      </c>
      <c r="H7" s="122">
        <v>0</v>
      </c>
      <c r="I7" s="78">
        <f>F7*H7</f>
        <v>0</v>
      </c>
      <c r="J7" s="56"/>
    </row>
    <row r="8" spans="1:10" s="57" customFormat="1">
      <c r="A8" s="55"/>
      <c r="B8" s="55"/>
      <c r="C8" s="200" t="s">
        <v>314</v>
      </c>
      <c r="D8" s="201"/>
      <c r="F8" s="203"/>
      <c r="G8" s="205"/>
      <c r="H8" s="122"/>
      <c r="I8" s="78"/>
      <c r="J8" s="56"/>
    </row>
    <row r="9" spans="1:10" s="57" customFormat="1">
      <c r="A9" s="55"/>
      <c r="B9" s="55"/>
      <c r="C9" s="104" t="s">
        <v>315</v>
      </c>
      <c r="D9" s="202" t="s">
        <v>138</v>
      </c>
      <c r="F9" s="203">
        <v>144</v>
      </c>
      <c r="G9" s="205" t="s">
        <v>0</v>
      </c>
      <c r="H9" s="122">
        <v>0</v>
      </c>
      <c r="I9" s="78">
        <f>F9*H9</f>
        <v>0</v>
      </c>
      <c r="J9" s="56"/>
    </row>
    <row r="10" spans="1:10" s="57" customFormat="1">
      <c r="A10" s="55"/>
      <c r="B10" s="55"/>
      <c r="C10" s="200" t="s">
        <v>316</v>
      </c>
      <c r="D10" s="201"/>
      <c r="F10" s="203"/>
      <c r="G10" s="205"/>
      <c r="H10" s="122"/>
      <c r="I10" s="78"/>
      <c r="J10" s="56"/>
    </row>
    <row r="11" spans="1:10" s="57" customFormat="1">
      <c r="A11" s="55"/>
      <c r="B11" s="55"/>
      <c r="C11" s="104" t="s">
        <v>317</v>
      </c>
      <c r="D11" s="202" t="s">
        <v>139</v>
      </c>
      <c r="F11" s="203">
        <v>3</v>
      </c>
      <c r="G11" s="205" t="s">
        <v>0</v>
      </c>
      <c r="H11" s="122">
        <v>0</v>
      </c>
      <c r="I11" s="78">
        <f>F11*H11</f>
        <v>0</v>
      </c>
      <c r="J11" s="56"/>
    </row>
    <row r="12" spans="1:10" s="57" customFormat="1">
      <c r="A12" s="55"/>
      <c r="B12" s="55"/>
      <c r="C12" s="104" t="s">
        <v>318</v>
      </c>
      <c r="D12" s="202" t="s">
        <v>45</v>
      </c>
      <c r="F12" s="203">
        <v>3</v>
      </c>
      <c r="G12" s="205" t="s">
        <v>0</v>
      </c>
      <c r="H12" s="122">
        <v>0</v>
      </c>
      <c r="I12" s="78">
        <f>F12*H12</f>
        <v>0</v>
      </c>
      <c r="J12" s="56"/>
    </row>
    <row r="13" spans="1:10" s="57" customFormat="1">
      <c r="A13" s="55"/>
      <c r="B13" s="55"/>
      <c r="C13" s="104" t="s">
        <v>318</v>
      </c>
      <c r="D13" s="202" t="s">
        <v>46</v>
      </c>
      <c r="F13" s="203">
        <v>6</v>
      </c>
      <c r="G13" s="205" t="s">
        <v>0</v>
      </c>
      <c r="H13" s="122">
        <v>0</v>
      </c>
      <c r="I13" s="78">
        <f>F13*H13</f>
        <v>0</v>
      </c>
      <c r="J13" s="56"/>
    </row>
    <row r="14" spans="1:10" s="57" customFormat="1">
      <c r="A14" s="55"/>
      <c r="B14" s="55"/>
      <c r="C14" s="104" t="s">
        <v>318</v>
      </c>
      <c r="D14" s="202" t="s">
        <v>39</v>
      </c>
      <c r="F14" s="203">
        <v>6</v>
      </c>
      <c r="G14" s="205" t="s">
        <v>0</v>
      </c>
      <c r="H14" s="122">
        <v>0</v>
      </c>
      <c r="I14" s="78">
        <f>F14*H14</f>
        <v>0</v>
      </c>
      <c r="J14" s="56"/>
    </row>
    <row r="15" spans="1:10" s="57" customFormat="1">
      <c r="A15" s="55"/>
      <c r="B15" s="55"/>
      <c r="C15" s="200" t="s">
        <v>319</v>
      </c>
      <c r="D15" s="201"/>
      <c r="F15" s="203"/>
      <c r="G15" s="205"/>
      <c r="H15" s="122"/>
      <c r="I15" s="78"/>
      <c r="J15" s="56"/>
    </row>
    <row r="16" spans="1:10" s="57" customFormat="1">
      <c r="A16" s="55"/>
      <c r="B16" s="55"/>
      <c r="C16" s="104" t="s">
        <v>320</v>
      </c>
      <c r="D16" s="33" t="s">
        <v>47</v>
      </c>
      <c r="F16" s="203">
        <v>5</v>
      </c>
      <c r="G16" s="205" t="s">
        <v>0</v>
      </c>
      <c r="H16" s="122">
        <v>0</v>
      </c>
      <c r="I16" s="78">
        <f>F16*H16</f>
        <v>0</v>
      </c>
      <c r="J16" s="56"/>
    </row>
    <row r="17" spans="1:10" s="57" customFormat="1">
      <c r="A17" s="55"/>
      <c r="B17" s="55"/>
      <c r="C17" s="104" t="s">
        <v>320</v>
      </c>
      <c r="D17" s="33" t="s">
        <v>48</v>
      </c>
      <c r="F17" s="203">
        <v>2</v>
      </c>
      <c r="G17" s="205" t="s">
        <v>0</v>
      </c>
      <c r="H17" s="122">
        <v>0</v>
      </c>
      <c r="I17" s="78">
        <f>F17*H17</f>
        <v>0</v>
      </c>
      <c r="J17" s="56"/>
    </row>
    <row r="18" spans="1:10" s="57" customFormat="1">
      <c r="A18" s="55"/>
      <c r="B18" s="55"/>
      <c r="C18" s="104" t="s">
        <v>320</v>
      </c>
      <c r="D18" s="33" t="s">
        <v>141</v>
      </c>
      <c r="F18" s="203">
        <v>2</v>
      </c>
      <c r="G18" s="205" t="s">
        <v>0</v>
      </c>
      <c r="H18" s="122">
        <v>0</v>
      </c>
      <c r="I18" s="78">
        <f>F18*H18</f>
        <v>0</v>
      </c>
      <c r="J18" s="56"/>
    </row>
    <row r="19" spans="1:10" s="57" customFormat="1">
      <c r="A19" s="55"/>
      <c r="B19" s="55"/>
      <c r="C19" s="104" t="s">
        <v>320</v>
      </c>
      <c r="D19" s="33" t="s">
        <v>321</v>
      </c>
      <c r="F19" s="203">
        <v>1</v>
      </c>
      <c r="G19" s="205" t="s">
        <v>0</v>
      </c>
      <c r="H19" s="122">
        <v>0</v>
      </c>
      <c r="I19" s="78">
        <f>F19*H19</f>
        <v>0</v>
      </c>
      <c r="J19" s="56"/>
    </row>
    <row r="20" spans="1:10" s="57" customFormat="1">
      <c r="A20" s="55"/>
      <c r="B20" s="55"/>
      <c r="C20" s="200" t="s">
        <v>322</v>
      </c>
      <c r="D20" s="201"/>
      <c r="F20" s="203"/>
      <c r="G20" s="205"/>
      <c r="H20" s="122"/>
      <c r="I20" s="78"/>
      <c r="J20" s="56"/>
    </row>
    <row r="21" spans="1:10" s="57" customFormat="1">
      <c r="A21" s="55"/>
      <c r="B21" s="55"/>
      <c r="C21" s="104" t="s">
        <v>323</v>
      </c>
      <c r="D21" s="202" t="s">
        <v>142</v>
      </c>
      <c r="F21" s="203">
        <v>829</v>
      </c>
      <c r="G21" s="205" t="s">
        <v>49</v>
      </c>
      <c r="H21" s="122">
        <v>0</v>
      </c>
      <c r="I21" s="78">
        <f>F21*H21</f>
        <v>0</v>
      </c>
      <c r="J21" s="56"/>
    </row>
    <row r="22" spans="1:10" s="57" customFormat="1">
      <c r="A22" s="55"/>
      <c r="B22" s="55"/>
      <c r="C22" s="200" t="s">
        <v>324</v>
      </c>
      <c r="D22" s="201"/>
      <c r="F22" s="203"/>
      <c r="G22" s="205"/>
      <c r="H22" s="122"/>
      <c r="I22" s="78"/>
      <c r="J22" s="56"/>
    </row>
    <row r="23" spans="1:10" s="57" customFormat="1">
      <c r="A23" s="55"/>
      <c r="B23" s="55"/>
      <c r="C23" s="104" t="s">
        <v>325</v>
      </c>
      <c r="D23" s="202" t="s">
        <v>143</v>
      </c>
      <c r="F23" s="203">
        <v>597</v>
      </c>
      <c r="G23" s="205" t="s">
        <v>49</v>
      </c>
      <c r="H23" s="122">
        <v>0</v>
      </c>
      <c r="I23" s="78">
        <f>F23*H23</f>
        <v>0</v>
      </c>
      <c r="J23" s="56"/>
    </row>
    <row r="24" spans="1:10" s="57" customFormat="1">
      <c r="A24" s="55"/>
      <c r="B24" s="55"/>
      <c r="C24" s="104" t="s">
        <v>325</v>
      </c>
      <c r="D24" s="202" t="s">
        <v>144</v>
      </c>
      <c r="F24" s="203">
        <v>40</v>
      </c>
      <c r="G24" s="205" t="s">
        <v>49</v>
      </c>
      <c r="H24" s="122">
        <v>0</v>
      </c>
      <c r="I24" s="78">
        <f>F24*H24</f>
        <v>0</v>
      </c>
      <c r="J24" s="56"/>
    </row>
    <row r="25" spans="1:10" s="57" customFormat="1">
      <c r="A25" s="55"/>
      <c r="B25" s="55"/>
      <c r="C25" s="104" t="s">
        <v>326</v>
      </c>
      <c r="D25" s="202" t="s">
        <v>50</v>
      </c>
      <c r="F25" s="203">
        <v>700</v>
      </c>
      <c r="G25" s="205" t="s">
        <v>49</v>
      </c>
      <c r="H25" s="122">
        <v>0</v>
      </c>
      <c r="I25" s="78">
        <f>F25*H25</f>
        <v>0</v>
      </c>
      <c r="J25" s="56"/>
    </row>
    <row r="26" spans="1:10" s="57" customFormat="1">
      <c r="A26" s="55"/>
      <c r="B26" s="55"/>
      <c r="C26" s="200" t="s">
        <v>327</v>
      </c>
      <c r="D26" s="201"/>
      <c r="F26" s="203"/>
      <c r="G26" s="205"/>
      <c r="H26" s="122"/>
      <c r="I26" s="78"/>
      <c r="J26" s="56"/>
    </row>
    <row r="27" spans="1:10" s="57" customFormat="1">
      <c r="A27" s="55"/>
      <c r="B27" s="55"/>
      <c r="C27" s="104" t="s">
        <v>328</v>
      </c>
      <c r="D27" s="202" t="s">
        <v>138</v>
      </c>
      <c r="F27" s="203">
        <v>28</v>
      </c>
      <c r="G27" s="205" t="s">
        <v>0</v>
      </c>
      <c r="H27" s="122">
        <v>0</v>
      </c>
      <c r="I27" s="78">
        <f>F27*H27</f>
        <v>0</v>
      </c>
      <c r="J27" s="56"/>
    </row>
    <row r="28" spans="1:10" s="57" customFormat="1">
      <c r="A28" s="55"/>
      <c r="B28" s="55"/>
      <c r="C28" s="104" t="s">
        <v>329</v>
      </c>
      <c r="D28" s="202" t="s">
        <v>138</v>
      </c>
      <c r="F28" s="203">
        <v>10</v>
      </c>
      <c r="G28" s="205" t="s">
        <v>0</v>
      </c>
      <c r="H28" s="122">
        <v>0</v>
      </c>
      <c r="I28" s="78">
        <f>F28*H28</f>
        <v>0</v>
      </c>
      <c r="J28" s="56"/>
    </row>
    <row r="29" spans="1:10" s="57" customFormat="1">
      <c r="A29" s="55"/>
      <c r="B29" s="55"/>
      <c r="C29" s="104" t="s">
        <v>330</v>
      </c>
      <c r="D29" s="202" t="s">
        <v>138</v>
      </c>
      <c r="F29" s="203">
        <v>4</v>
      </c>
      <c r="G29" s="205" t="s">
        <v>0</v>
      </c>
      <c r="H29" s="122">
        <v>0</v>
      </c>
      <c r="I29" s="78">
        <f>F29*H29</f>
        <v>0</v>
      </c>
      <c r="J29" s="56"/>
    </row>
    <row r="30" spans="1:10" s="57" customFormat="1" ht="47.25">
      <c r="A30" s="55"/>
      <c r="B30" s="55"/>
      <c r="C30" s="104" t="s">
        <v>331</v>
      </c>
      <c r="D30" s="104" t="s">
        <v>332</v>
      </c>
      <c r="F30" s="203">
        <v>72</v>
      </c>
      <c r="G30" s="205" t="s">
        <v>0</v>
      </c>
      <c r="H30" s="122">
        <v>0</v>
      </c>
      <c r="I30" s="78">
        <f>F30*H30</f>
        <v>0</v>
      </c>
      <c r="J30" s="56"/>
    </row>
    <row r="31" spans="1:10" s="57" customFormat="1" ht="78.75">
      <c r="A31" s="55"/>
      <c r="B31" s="55"/>
      <c r="C31" s="104" t="s">
        <v>333</v>
      </c>
      <c r="D31" s="202" t="s">
        <v>334</v>
      </c>
      <c r="F31" s="203">
        <v>28</v>
      </c>
      <c r="G31" s="205" t="s">
        <v>0</v>
      </c>
      <c r="H31" s="122">
        <v>0</v>
      </c>
      <c r="I31" s="78">
        <f>F31*H31</f>
        <v>0</v>
      </c>
      <c r="J31" s="56"/>
    </row>
    <row r="32" spans="1:10" s="57" customFormat="1">
      <c r="A32" s="55"/>
      <c r="B32" s="55"/>
      <c r="C32" s="200" t="s">
        <v>335</v>
      </c>
      <c r="D32" s="201"/>
      <c r="F32" s="203"/>
      <c r="G32" s="205"/>
      <c r="H32" s="122"/>
      <c r="I32" s="78"/>
      <c r="J32" s="56"/>
    </row>
    <row r="33" spans="1:16" s="57" customFormat="1">
      <c r="A33" s="55"/>
      <c r="B33" s="55"/>
      <c r="C33" s="104" t="s">
        <v>336</v>
      </c>
      <c r="D33" s="202" t="s">
        <v>138</v>
      </c>
      <c r="F33" s="203">
        <v>124</v>
      </c>
      <c r="G33" s="205" t="s">
        <v>40</v>
      </c>
      <c r="H33" s="122">
        <v>0</v>
      </c>
      <c r="I33" s="78">
        <f t="shared" ref="I33:I43" si="0">F33*H33</f>
        <v>0</v>
      </c>
      <c r="J33" s="56"/>
    </row>
    <row r="34" spans="1:16" s="57" customFormat="1">
      <c r="A34" s="55"/>
      <c r="B34" s="55"/>
      <c r="C34" s="104" t="s">
        <v>337</v>
      </c>
      <c r="D34" s="202" t="s">
        <v>138</v>
      </c>
      <c r="F34" s="203">
        <v>144</v>
      </c>
      <c r="G34" s="205" t="s">
        <v>0</v>
      </c>
      <c r="H34" s="122">
        <v>0</v>
      </c>
      <c r="I34" s="78">
        <f t="shared" si="0"/>
        <v>0</v>
      </c>
      <c r="J34" s="56"/>
    </row>
    <row r="35" spans="1:16" s="57" customFormat="1">
      <c r="A35" s="55"/>
      <c r="B35" s="55"/>
      <c r="C35" s="104" t="s">
        <v>338</v>
      </c>
      <c r="D35" s="202" t="s">
        <v>138</v>
      </c>
      <c r="F35" s="203">
        <v>696</v>
      </c>
      <c r="G35" s="205" t="s">
        <v>2</v>
      </c>
      <c r="H35" s="122">
        <v>0</v>
      </c>
      <c r="I35" s="78">
        <f t="shared" si="0"/>
        <v>0</v>
      </c>
      <c r="J35" s="56"/>
    </row>
    <row r="36" spans="1:16" s="57" customFormat="1">
      <c r="A36" s="55"/>
      <c r="B36" s="55"/>
      <c r="C36" s="104" t="s">
        <v>339</v>
      </c>
      <c r="D36" s="202" t="s">
        <v>138</v>
      </c>
      <c r="F36" s="203">
        <v>28</v>
      </c>
      <c r="G36" s="205" t="s">
        <v>1</v>
      </c>
      <c r="H36" s="122">
        <v>0</v>
      </c>
      <c r="I36" s="78">
        <f t="shared" si="0"/>
        <v>0</v>
      </c>
      <c r="J36" s="56"/>
    </row>
    <row r="37" spans="1:16" s="57" customFormat="1">
      <c r="A37" s="55"/>
      <c r="B37" s="55"/>
      <c r="C37" s="104" t="s">
        <v>340</v>
      </c>
      <c r="D37" s="202" t="s">
        <v>138</v>
      </c>
      <c r="F37" s="203">
        <v>34</v>
      </c>
      <c r="G37" s="205" t="s">
        <v>2</v>
      </c>
      <c r="H37" s="122">
        <v>0</v>
      </c>
      <c r="I37" s="78">
        <f t="shared" si="0"/>
        <v>0</v>
      </c>
      <c r="J37" s="56"/>
    </row>
    <row r="38" spans="1:16" s="57" customFormat="1">
      <c r="A38" s="55"/>
      <c r="B38" s="55"/>
      <c r="C38" s="104" t="s">
        <v>341</v>
      </c>
      <c r="D38" s="202" t="s">
        <v>138</v>
      </c>
      <c r="F38" s="203">
        <v>12</v>
      </c>
      <c r="G38" s="205" t="s">
        <v>0</v>
      </c>
      <c r="H38" s="122">
        <v>0</v>
      </c>
      <c r="I38" s="78">
        <f t="shared" si="0"/>
        <v>0</v>
      </c>
      <c r="J38" s="56"/>
    </row>
    <row r="39" spans="1:16" s="57" customFormat="1">
      <c r="A39" s="55"/>
      <c r="B39" s="55"/>
      <c r="C39" s="104" t="s">
        <v>342</v>
      </c>
      <c r="D39" s="202" t="s">
        <v>138</v>
      </c>
      <c r="F39" s="203">
        <v>56</v>
      </c>
      <c r="G39" s="205" t="s">
        <v>0</v>
      </c>
      <c r="H39" s="122">
        <v>0</v>
      </c>
      <c r="I39" s="78">
        <f t="shared" si="0"/>
        <v>0</v>
      </c>
      <c r="J39" s="56"/>
    </row>
    <row r="40" spans="1:16" s="57" customFormat="1">
      <c r="A40" s="55"/>
      <c r="B40" s="55"/>
      <c r="C40" s="104" t="s">
        <v>343</v>
      </c>
      <c r="D40" s="202" t="s">
        <v>138</v>
      </c>
      <c r="F40" s="203">
        <v>68</v>
      </c>
      <c r="G40" s="205" t="s">
        <v>2</v>
      </c>
      <c r="H40" s="122">
        <v>0</v>
      </c>
      <c r="I40" s="78">
        <f t="shared" si="0"/>
        <v>0</v>
      </c>
      <c r="J40" s="56"/>
    </row>
    <row r="41" spans="1:16" s="57" customFormat="1">
      <c r="A41" s="55"/>
      <c r="B41" s="55"/>
      <c r="C41" s="104" t="s">
        <v>344</v>
      </c>
      <c r="D41" s="202" t="s">
        <v>138</v>
      </c>
      <c r="F41" s="203">
        <v>34</v>
      </c>
      <c r="G41" s="205" t="s">
        <v>2</v>
      </c>
      <c r="H41" s="122">
        <v>0</v>
      </c>
      <c r="I41" s="78">
        <f t="shared" si="0"/>
        <v>0</v>
      </c>
      <c r="J41" s="56"/>
    </row>
    <row r="42" spans="1:16" s="57" customFormat="1">
      <c r="A42" s="55"/>
      <c r="B42" s="55"/>
      <c r="C42" s="104" t="s">
        <v>345</v>
      </c>
      <c r="D42" s="202" t="s">
        <v>138</v>
      </c>
      <c r="F42" s="203">
        <v>41</v>
      </c>
      <c r="G42" s="205" t="s">
        <v>2</v>
      </c>
      <c r="H42" s="122">
        <v>0</v>
      </c>
      <c r="I42" s="78">
        <f t="shared" si="0"/>
        <v>0</v>
      </c>
      <c r="J42" s="56"/>
    </row>
    <row r="43" spans="1:16" s="57" customFormat="1">
      <c r="A43" s="55"/>
      <c r="B43" s="55"/>
      <c r="C43" s="104" t="s">
        <v>346</v>
      </c>
      <c r="D43" s="202" t="s">
        <v>138</v>
      </c>
      <c r="F43" s="203">
        <v>10</v>
      </c>
      <c r="G43" s="205" t="s">
        <v>140</v>
      </c>
      <c r="H43" s="122">
        <v>0</v>
      </c>
      <c r="I43" s="78">
        <f t="shared" si="0"/>
        <v>0</v>
      </c>
      <c r="J43" s="56"/>
    </row>
    <row r="44" spans="1:16" s="57" customFormat="1">
      <c r="A44" s="55"/>
      <c r="B44" s="55"/>
      <c r="C44" s="73"/>
      <c r="D44" s="55"/>
      <c r="E44" s="55"/>
      <c r="F44" s="55"/>
      <c r="G44" s="204"/>
      <c r="H44" s="207"/>
      <c r="I44" s="207"/>
      <c r="J44" s="56"/>
    </row>
    <row r="45" spans="1:16" s="57" customFormat="1">
      <c r="A45" s="55"/>
      <c r="B45" s="55"/>
      <c r="C45" s="84" t="s">
        <v>42</v>
      </c>
      <c r="D45" s="55"/>
      <c r="E45" s="55"/>
      <c r="F45" s="55">
        <v>940</v>
      </c>
      <c r="G45" s="205" t="s">
        <v>36</v>
      </c>
      <c r="H45" s="207"/>
      <c r="I45" s="78">
        <f>F45*H45</f>
        <v>0</v>
      </c>
      <c r="J45" s="56"/>
    </row>
    <row r="46" spans="1:16" s="57" customFormat="1">
      <c r="A46" s="55"/>
      <c r="B46" s="55"/>
      <c r="C46" s="73"/>
      <c r="D46" s="55"/>
      <c r="E46" s="55"/>
      <c r="F46" s="55"/>
      <c r="G46" s="204"/>
      <c r="H46" s="207"/>
      <c r="I46" s="207"/>
      <c r="J46" s="56"/>
    </row>
    <row r="47" spans="1:16" s="4" customFormat="1">
      <c r="A47" s="20"/>
      <c r="B47" s="24"/>
      <c r="C47" s="37"/>
      <c r="D47" s="24"/>
      <c r="E47" s="24"/>
      <c r="F47" s="24"/>
      <c r="G47" s="206"/>
      <c r="H47" s="24"/>
      <c r="I47" s="122"/>
      <c r="K47" s="5"/>
      <c r="L47" s="5"/>
      <c r="M47" s="5"/>
      <c r="N47" s="5"/>
      <c r="O47" s="5"/>
      <c r="P47" s="5"/>
    </row>
    <row r="48" spans="1:16">
      <c r="A48" s="32" t="s">
        <v>37</v>
      </c>
      <c r="B48" s="71" t="str">
        <f>IF(ISBLANK(C47),IF(ISBLANK(C48),5,CONCATENATE(COUNTA($B$3:B47)+1,".")))</f>
        <v>2.</v>
      </c>
      <c r="C48" s="72" t="s">
        <v>35</v>
      </c>
      <c r="D48" s="24"/>
      <c r="E48" s="24"/>
      <c r="F48" s="24">
        <v>8</v>
      </c>
      <c r="G48" s="206" t="s">
        <v>19</v>
      </c>
      <c r="H48" s="208"/>
      <c r="I48" s="78">
        <f>F48*H48</f>
        <v>0</v>
      </c>
    </row>
    <row r="49" spans="1:255">
      <c r="B49" s="24"/>
      <c r="C49" s="26"/>
      <c r="D49" s="24"/>
      <c r="E49" s="24"/>
      <c r="F49" s="24"/>
      <c r="G49" s="206"/>
      <c r="H49" s="24"/>
    </row>
    <row r="50" spans="1:255" s="8" customFormat="1">
      <c r="A50" s="32" t="s">
        <v>37</v>
      </c>
      <c r="B50" s="71" t="str">
        <f>IF(ISBLANK(C49),IF(ISBLANK(C50),5,CONCATENATE(COUNTA($B$3:B49)+1,".")))</f>
        <v>3.</v>
      </c>
      <c r="C50" s="34" t="s">
        <v>11</v>
      </c>
      <c r="D50" s="24"/>
      <c r="E50" s="24"/>
      <c r="F50" s="35"/>
      <c r="G50" s="24"/>
      <c r="H50" s="24"/>
      <c r="I50" s="122"/>
      <c r="J50" s="7"/>
    </row>
    <row r="51" spans="1:255" s="8" customFormat="1">
      <c r="A51" s="24"/>
      <c r="B51" s="27"/>
      <c r="C51" s="59" t="s">
        <v>30</v>
      </c>
      <c r="D51" s="24"/>
      <c r="E51" s="24"/>
      <c r="F51" s="35"/>
      <c r="G51" s="24"/>
      <c r="H51" s="24"/>
      <c r="I51" s="78"/>
      <c r="J51" s="7"/>
    </row>
    <row r="52" spans="1:255" s="8" customFormat="1">
      <c r="A52" s="24"/>
      <c r="B52" s="27"/>
      <c r="C52" s="34" t="s">
        <v>10</v>
      </c>
      <c r="D52" s="24"/>
      <c r="E52" s="24"/>
      <c r="F52" s="35"/>
      <c r="G52" s="24"/>
      <c r="H52" s="24"/>
      <c r="I52" s="78"/>
      <c r="J52" s="7"/>
    </row>
    <row r="53" spans="1:255" s="8" customFormat="1">
      <c r="A53" s="24"/>
      <c r="B53" s="27"/>
      <c r="C53" s="34" t="s">
        <v>12</v>
      </c>
      <c r="D53" s="24"/>
      <c r="E53" s="24"/>
      <c r="F53" s="35">
        <v>16</v>
      </c>
      <c r="G53" s="206" t="s">
        <v>19</v>
      </c>
      <c r="H53" s="208"/>
      <c r="I53" s="78">
        <f>F53*H53</f>
        <v>0</v>
      </c>
      <c r="J53" s="7"/>
    </row>
    <row r="54" spans="1:255" s="8" customFormat="1">
      <c r="A54" s="24"/>
      <c r="B54" s="27"/>
      <c r="C54" s="59" t="s">
        <v>33</v>
      </c>
      <c r="D54" s="24"/>
      <c r="E54" s="24"/>
      <c r="I54" s="78"/>
      <c r="J54" s="7"/>
    </row>
    <row r="55" spans="1:255" s="8" customFormat="1">
      <c r="A55" s="24"/>
      <c r="B55" s="27"/>
      <c r="C55" s="34"/>
      <c r="D55" s="24"/>
      <c r="E55" s="24"/>
      <c r="I55" s="78"/>
      <c r="J55" s="7"/>
    </row>
    <row r="56" spans="1:255">
      <c r="A56" s="32" t="s">
        <v>37</v>
      </c>
      <c r="B56" s="71" t="str">
        <f>IF(ISBLANK(C55),IF(ISBLANK(C56),5,CONCATENATE(COUNTA($B$3:B55)+1,".")))</f>
        <v>4.</v>
      </c>
      <c r="C56" s="34" t="s">
        <v>13</v>
      </c>
      <c r="D56" s="24"/>
      <c r="E56" s="24"/>
      <c r="F56" s="35"/>
      <c r="G56" s="24"/>
      <c r="I56" s="78"/>
    </row>
    <row r="57" spans="1:255">
      <c r="A57" s="33"/>
      <c r="B57" s="27"/>
      <c r="C57" s="34" t="s">
        <v>14</v>
      </c>
      <c r="D57" s="24"/>
      <c r="E57" s="24"/>
      <c r="F57" s="35"/>
      <c r="G57" s="24"/>
      <c r="I57" s="78"/>
    </row>
    <row r="58" spans="1:255">
      <c r="A58" s="33"/>
      <c r="B58" s="27"/>
      <c r="C58" s="34" t="s">
        <v>15</v>
      </c>
      <c r="D58" s="24"/>
      <c r="E58" s="24"/>
      <c r="F58" s="35"/>
      <c r="G58" s="24"/>
      <c r="I58" s="78"/>
    </row>
    <row r="59" spans="1:255">
      <c r="A59" s="33"/>
      <c r="B59" s="27"/>
      <c r="C59" s="34" t="s">
        <v>16</v>
      </c>
      <c r="D59" s="24"/>
      <c r="E59" s="24"/>
      <c r="F59" s="35"/>
      <c r="G59" s="24"/>
      <c r="I59" s="78"/>
    </row>
    <row r="60" spans="1:255">
      <c r="A60" s="33"/>
      <c r="B60" s="27"/>
      <c r="C60" s="34" t="s">
        <v>17</v>
      </c>
      <c r="D60" s="24"/>
      <c r="E60" s="24"/>
      <c r="F60" s="35">
        <v>5</v>
      </c>
      <c r="G60" s="206" t="s">
        <v>18</v>
      </c>
      <c r="H60" s="25"/>
      <c r="I60" s="78">
        <f>SUM(I3:I59)*F60/100</f>
        <v>0</v>
      </c>
    </row>
    <row r="61" spans="1:255" s="4" customFormat="1" ht="16.5" thickBot="1">
      <c r="A61" s="31"/>
      <c r="B61" s="29"/>
      <c r="C61" s="30"/>
      <c r="D61" s="29"/>
      <c r="E61" s="29"/>
      <c r="F61" s="29"/>
      <c r="G61" s="29"/>
      <c r="H61" s="29"/>
      <c r="I61" s="209"/>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row>
    <row r="62" spans="1:255" s="4" customFormat="1" ht="18">
      <c r="A62" s="31"/>
      <c r="B62" s="20"/>
      <c r="C62" s="22"/>
      <c r="D62" s="20"/>
      <c r="E62" s="77" t="str">
        <f>C2</f>
        <v>OGREVANJE TALNO</v>
      </c>
      <c r="F62" s="20"/>
      <c r="G62" s="77" t="s">
        <v>41</v>
      </c>
      <c r="H62" s="20"/>
      <c r="I62" s="78">
        <f>SUM(I3:I61)</f>
        <v>0</v>
      </c>
      <c r="J62" s="38"/>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c r="II62" s="1"/>
      <c r="IJ62" s="1"/>
      <c r="IK62" s="1"/>
      <c r="IL62" s="1"/>
      <c r="IM62" s="1"/>
      <c r="IN62" s="1"/>
      <c r="IO62" s="1"/>
      <c r="IP62" s="1"/>
      <c r="IQ62" s="1"/>
      <c r="IR62" s="1"/>
      <c r="IS62" s="1"/>
      <c r="IT62" s="1"/>
      <c r="IU62" s="1"/>
    </row>
    <row r="63" spans="1:255" s="53" customFormat="1" ht="18">
      <c r="A63" s="31"/>
      <c r="B63" s="20"/>
      <c r="C63" s="20"/>
      <c r="D63" s="20"/>
      <c r="E63" s="20"/>
      <c r="F63" s="20"/>
      <c r="G63" s="77"/>
      <c r="H63" s="20"/>
      <c r="I63" s="78"/>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5"/>
      <c r="CW63" s="5"/>
      <c r="CX63" s="5"/>
      <c r="CY63" s="5"/>
      <c r="CZ63" s="5"/>
      <c r="DA63" s="5"/>
      <c r="DB63" s="5"/>
      <c r="DC63" s="5"/>
      <c r="DD63" s="5"/>
      <c r="DE63" s="5"/>
      <c r="DF63" s="5"/>
      <c r="DG63" s="5"/>
      <c r="DH63" s="5"/>
      <c r="DI63" s="5"/>
      <c r="DJ63" s="5"/>
      <c r="DK63" s="5"/>
      <c r="DL63" s="5"/>
      <c r="DM63" s="5"/>
      <c r="DN63" s="5"/>
      <c r="DO63" s="5"/>
      <c r="DP63" s="5"/>
      <c r="DQ63" s="5"/>
      <c r="DR63" s="5"/>
      <c r="DS63" s="5"/>
      <c r="DT63" s="5"/>
      <c r="DU63" s="5"/>
      <c r="DV63" s="5"/>
      <c r="DW63" s="5"/>
      <c r="DX63" s="5"/>
      <c r="DY63" s="5"/>
      <c r="DZ63" s="5"/>
      <c r="EA63" s="5"/>
      <c r="EB63" s="5"/>
      <c r="EC63" s="5"/>
      <c r="ED63" s="5"/>
      <c r="EE63" s="5"/>
      <c r="EF63" s="5"/>
      <c r="EG63" s="5"/>
      <c r="EH63" s="5"/>
      <c r="EI63" s="5"/>
      <c r="EJ63" s="5"/>
      <c r="EK63" s="5"/>
      <c r="EL63" s="5"/>
      <c r="EM63" s="5"/>
      <c r="EN63" s="5"/>
      <c r="EO63" s="5"/>
      <c r="EP63" s="5"/>
      <c r="EQ63" s="5"/>
      <c r="ER63" s="5"/>
      <c r="ES63" s="5"/>
      <c r="ET63" s="5"/>
      <c r="EU63" s="5"/>
      <c r="EV63" s="5"/>
      <c r="EW63" s="5"/>
      <c r="EX63" s="5"/>
      <c r="EY63" s="5"/>
      <c r="EZ63" s="5"/>
      <c r="FA63" s="5"/>
      <c r="FB63" s="5"/>
      <c r="FC63" s="5"/>
      <c r="FD63" s="5"/>
      <c r="FE63" s="5"/>
      <c r="FF63" s="5"/>
      <c r="FG63" s="5"/>
      <c r="FH63" s="5"/>
      <c r="FI63" s="5"/>
      <c r="FJ63" s="5"/>
      <c r="FK63" s="5"/>
      <c r="FL63" s="5"/>
      <c r="FM63" s="5"/>
      <c r="FN63" s="5"/>
      <c r="FO63" s="5"/>
      <c r="FP63" s="5"/>
      <c r="FQ63" s="5"/>
      <c r="FR63" s="5"/>
      <c r="FS63" s="5"/>
      <c r="FT63" s="5"/>
      <c r="FU63" s="5"/>
      <c r="FV63" s="5"/>
      <c r="FW63" s="5"/>
      <c r="FX63" s="5"/>
      <c r="FY63" s="5"/>
      <c r="FZ63" s="5"/>
      <c r="GA63" s="5"/>
      <c r="GB63" s="5"/>
      <c r="GC63" s="5"/>
      <c r="GD63" s="5"/>
      <c r="GE63" s="5"/>
      <c r="GF63" s="5"/>
      <c r="GG63" s="5"/>
      <c r="GH63" s="5"/>
      <c r="GI63" s="5"/>
      <c r="GJ63" s="5"/>
      <c r="GK63" s="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5"/>
      <c r="IF63" s="5"/>
      <c r="IG63" s="5"/>
      <c r="IH63" s="5"/>
      <c r="II63" s="5"/>
      <c r="IJ63" s="5"/>
      <c r="IK63" s="5"/>
      <c r="IL63" s="5"/>
      <c r="IM63" s="5"/>
      <c r="IN63" s="5"/>
      <c r="IO63" s="5"/>
      <c r="IP63" s="5"/>
      <c r="IQ63" s="5"/>
      <c r="IR63" s="5"/>
      <c r="IS63" s="5"/>
      <c r="IT63" s="5"/>
    </row>
    <row r="64" spans="1:255" s="53" customFormat="1" ht="18">
      <c r="A64" s="31"/>
      <c r="B64" s="20"/>
      <c r="C64" s="20" t="s">
        <v>29</v>
      </c>
      <c r="D64" s="20"/>
      <c r="E64" s="20"/>
      <c r="F64" s="20"/>
      <c r="G64" s="77"/>
      <c r="H64" s="20"/>
      <c r="I64" s="78"/>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row>
    <row r="65" spans="1:254" s="53" customFormat="1" ht="18">
      <c r="A65" s="31"/>
      <c r="B65" s="20"/>
      <c r="C65" s="54" t="s">
        <v>28</v>
      </c>
      <c r="D65" s="20"/>
      <c r="E65" s="20"/>
      <c r="F65" s="20"/>
      <c r="G65" s="77"/>
      <c r="H65" s="20"/>
      <c r="I65" s="78"/>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5"/>
      <c r="CZ65" s="5"/>
      <c r="DA65" s="5"/>
      <c r="DB65" s="5"/>
      <c r="DC65" s="5"/>
      <c r="DD65" s="5"/>
      <c r="DE65" s="5"/>
      <c r="DF65" s="5"/>
      <c r="DG65" s="5"/>
      <c r="DH65" s="5"/>
      <c r="DI65" s="5"/>
      <c r="DJ65" s="5"/>
      <c r="DK65" s="5"/>
      <c r="DL65" s="5"/>
      <c r="DM65" s="5"/>
      <c r="DN65" s="5"/>
      <c r="DO65" s="5"/>
      <c r="DP65" s="5"/>
      <c r="DQ65" s="5"/>
      <c r="DR65" s="5"/>
      <c r="DS65" s="5"/>
      <c r="DT65" s="5"/>
      <c r="DU65" s="5"/>
      <c r="DV65" s="5"/>
      <c r="DW65" s="5"/>
      <c r="DX65" s="5"/>
      <c r="DY65" s="5"/>
      <c r="DZ65" s="5"/>
      <c r="EA65" s="5"/>
      <c r="EB65" s="5"/>
      <c r="EC65" s="5"/>
      <c r="ED65" s="5"/>
      <c r="EE65" s="5"/>
      <c r="EF65" s="5"/>
      <c r="EG65" s="5"/>
      <c r="EH65" s="5"/>
      <c r="EI65" s="5"/>
      <c r="EJ65" s="5"/>
      <c r="EK65" s="5"/>
      <c r="EL65" s="5"/>
      <c r="EM65" s="5"/>
      <c r="EN65" s="5"/>
      <c r="EO65" s="5"/>
      <c r="EP65" s="5"/>
      <c r="EQ65" s="5"/>
      <c r="ER65" s="5"/>
      <c r="ES65" s="5"/>
      <c r="ET65" s="5"/>
      <c r="EU65" s="5"/>
      <c r="EV65" s="5"/>
      <c r="EW65" s="5"/>
      <c r="EX65" s="5"/>
      <c r="EY65" s="5"/>
      <c r="EZ65" s="5"/>
      <c r="FA65" s="5"/>
      <c r="FB65" s="5"/>
      <c r="FC65" s="5"/>
      <c r="FD65" s="5"/>
      <c r="FE65" s="5"/>
      <c r="FF65" s="5"/>
      <c r="FG65" s="5"/>
      <c r="FH65" s="5"/>
      <c r="FI65" s="5"/>
      <c r="FJ65" s="5"/>
      <c r="FK65" s="5"/>
      <c r="FL65" s="5"/>
      <c r="FM65" s="5"/>
      <c r="FN65" s="5"/>
      <c r="FO65" s="5"/>
      <c r="FP65" s="5"/>
      <c r="FQ65" s="5"/>
      <c r="FR65" s="5"/>
      <c r="FS65" s="5"/>
      <c r="FT65" s="5"/>
      <c r="FU65" s="5"/>
      <c r="FV65" s="5"/>
      <c r="FW65" s="5"/>
      <c r="FX65" s="5"/>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row>
  </sheetData>
  <pageMargins left="1.1811023622047245" right="0.39370078740157483" top="0.78740157480314965" bottom="0.78740157480314965" header="0.31496062992125984" footer="0.31496062992125984"/>
  <pageSetup paperSize="9" scale="75" fitToHeight="50" orientation="portrait" r:id="rId1"/>
  <headerFooter>
    <oddHeader xml:space="preserve">&amp;LPopis del strojnih instalacij in strojne opreme
&amp;Rprojekt: 17140-00
načrt: SPK - 5
</oddHeader>
    <oddFooter>&amp;C&amp;A&amp;R&amp;P/&amp;N</oddFooter>
  </headerFooter>
  <rowBreaks count="1" manualBreakCount="1">
    <brk id="55"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499984740745262"/>
  </sheetPr>
  <dimension ref="A1:IU86"/>
  <sheetViews>
    <sheetView view="pageBreakPreview" zoomScaleNormal="100" zoomScaleSheetLayoutView="100" workbookViewId="0">
      <selection activeCell="H6" sqref="H6"/>
    </sheetView>
  </sheetViews>
  <sheetFormatPr defaultRowHeight="15.75"/>
  <cols>
    <col min="1" max="1" width="3.28515625" style="33" customWidth="1"/>
    <col min="2" max="2" width="3.28515625" style="20" customWidth="1"/>
    <col min="3" max="3" width="47.7109375" style="22" customWidth="1"/>
    <col min="4" max="4" width="13.7109375" style="20" customWidth="1"/>
    <col min="5" max="5" width="4.7109375" style="20" customWidth="1"/>
    <col min="6" max="6" width="6.7109375" style="20" customWidth="1"/>
    <col min="7" max="7" width="8.7109375" style="20" customWidth="1"/>
    <col min="8" max="9" width="10.7109375" style="20" customWidth="1"/>
    <col min="10" max="10" width="22.28515625" style="74" customWidth="1"/>
    <col min="11" max="16384" width="9.140625" style="20"/>
  </cols>
  <sheetData>
    <row r="1" spans="1:255">
      <c r="A1" s="19" t="s">
        <v>3</v>
      </c>
      <c r="B1" s="19"/>
      <c r="C1" s="134" t="s">
        <v>4</v>
      </c>
      <c r="D1" s="162"/>
      <c r="E1" s="162"/>
      <c r="F1" s="76" t="s">
        <v>5</v>
      </c>
      <c r="G1" s="76" t="s">
        <v>6</v>
      </c>
      <c r="H1" s="21" t="s">
        <v>8</v>
      </c>
      <c r="I1" s="50" t="s">
        <v>7</v>
      </c>
    </row>
    <row r="3" spans="1:255" s="31" customFormat="1" ht="18.75" customHeight="1">
      <c r="A3" s="36">
        <v>30</v>
      </c>
      <c r="C3" s="41" t="s">
        <v>145</v>
      </c>
      <c r="D3" s="79"/>
      <c r="E3" s="81"/>
      <c r="F3" s="20"/>
      <c r="G3" s="80"/>
      <c r="H3" s="20"/>
      <c r="I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c r="BG3" s="20"/>
      <c r="BH3" s="20"/>
      <c r="BI3" s="20"/>
      <c r="BJ3" s="20"/>
      <c r="BK3" s="20"/>
      <c r="BL3" s="20"/>
      <c r="BM3" s="20"/>
      <c r="BN3" s="20"/>
      <c r="BO3" s="20"/>
      <c r="BP3" s="20"/>
      <c r="BQ3" s="20"/>
      <c r="BR3" s="20"/>
      <c r="BS3" s="20"/>
      <c r="BT3" s="20"/>
      <c r="BU3" s="20"/>
      <c r="BV3" s="20"/>
      <c r="BW3" s="20"/>
      <c r="BX3" s="20"/>
      <c r="BY3" s="20"/>
      <c r="BZ3" s="20"/>
      <c r="CA3" s="20"/>
      <c r="CB3" s="20"/>
      <c r="CC3" s="20"/>
      <c r="CD3" s="20"/>
      <c r="CE3" s="20"/>
      <c r="CF3" s="20"/>
      <c r="CG3" s="20"/>
      <c r="CH3" s="20"/>
      <c r="CI3" s="20"/>
      <c r="CJ3" s="20"/>
      <c r="CK3" s="20"/>
      <c r="CL3" s="20"/>
      <c r="CM3" s="20"/>
      <c r="CN3" s="20"/>
      <c r="CO3" s="20"/>
      <c r="CP3" s="20"/>
      <c r="CQ3" s="20"/>
      <c r="CR3" s="20"/>
      <c r="CS3" s="20"/>
      <c r="CT3" s="20"/>
      <c r="CU3" s="20"/>
      <c r="CV3" s="20"/>
      <c r="CW3" s="20"/>
      <c r="CX3" s="20"/>
      <c r="CY3" s="20"/>
      <c r="CZ3" s="20"/>
      <c r="DA3" s="20"/>
      <c r="DB3" s="20"/>
      <c r="DC3" s="20"/>
      <c r="DD3" s="20"/>
      <c r="DE3" s="20"/>
      <c r="DF3" s="20"/>
      <c r="DG3" s="20"/>
      <c r="DH3" s="20"/>
      <c r="DI3" s="20"/>
      <c r="DJ3" s="20"/>
      <c r="DK3" s="20"/>
      <c r="DL3" s="20"/>
      <c r="DM3" s="20"/>
      <c r="DN3" s="20"/>
      <c r="DO3" s="20"/>
      <c r="DP3" s="20"/>
      <c r="DQ3" s="20"/>
      <c r="DR3" s="20"/>
      <c r="DS3" s="20"/>
      <c r="DT3" s="20"/>
      <c r="DU3" s="20"/>
      <c r="DV3" s="20"/>
      <c r="DW3" s="20"/>
      <c r="DX3" s="20"/>
      <c r="DY3" s="20"/>
      <c r="DZ3" s="20"/>
      <c r="EA3" s="20"/>
      <c r="EB3" s="20"/>
      <c r="EC3" s="20"/>
      <c r="ED3" s="20"/>
      <c r="EE3" s="20"/>
      <c r="EF3" s="20"/>
      <c r="EG3" s="20"/>
      <c r="EH3" s="20"/>
      <c r="EI3" s="20"/>
      <c r="EJ3" s="20"/>
      <c r="EK3" s="20"/>
      <c r="EL3" s="20"/>
      <c r="EM3" s="20"/>
      <c r="EN3" s="20"/>
      <c r="EO3" s="20"/>
      <c r="EP3" s="20"/>
      <c r="EQ3" s="20"/>
      <c r="ER3" s="20"/>
      <c r="ES3" s="20"/>
      <c r="ET3" s="20"/>
      <c r="EU3" s="20"/>
      <c r="EV3" s="20"/>
      <c r="EW3" s="20"/>
      <c r="EX3" s="20"/>
      <c r="EY3" s="20"/>
      <c r="EZ3" s="20"/>
      <c r="FA3" s="20"/>
      <c r="FB3" s="20"/>
      <c r="FC3" s="20"/>
      <c r="FD3" s="20"/>
      <c r="FE3" s="20"/>
      <c r="FF3" s="20"/>
      <c r="FG3" s="20"/>
      <c r="FH3" s="20"/>
      <c r="FI3" s="20"/>
      <c r="FJ3" s="20"/>
      <c r="FK3" s="20"/>
      <c r="FL3" s="20"/>
      <c r="FM3" s="20"/>
      <c r="FN3" s="20"/>
      <c r="FO3" s="20"/>
      <c r="FP3" s="20"/>
      <c r="FQ3" s="20"/>
      <c r="FR3" s="20"/>
      <c r="FS3" s="20"/>
      <c r="FT3" s="20"/>
      <c r="FU3" s="20"/>
      <c r="FV3" s="20"/>
      <c r="FW3" s="20"/>
      <c r="FX3" s="20"/>
      <c r="FY3" s="20"/>
      <c r="FZ3" s="20"/>
      <c r="GA3" s="20"/>
      <c r="GB3" s="20"/>
      <c r="GC3" s="20"/>
      <c r="GD3" s="20"/>
      <c r="GE3" s="20"/>
      <c r="GF3" s="20"/>
      <c r="GG3" s="20"/>
      <c r="GH3" s="20"/>
      <c r="GI3" s="20"/>
      <c r="GJ3" s="20"/>
      <c r="GK3" s="20"/>
      <c r="GL3" s="20"/>
      <c r="GM3" s="20"/>
      <c r="GN3" s="20"/>
      <c r="GO3" s="20"/>
      <c r="GP3" s="20"/>
      <c r="GQ3" s="20"/>
      <c r="GR3" s="20"/>
      <c r="GS3" s="20"/>
      <c r="GT3" s="20"/>
      <c r="GU3" s="20"/>
      <c r="GV3" s="20"/>
      <c r="GW3" s="20"/>
      <c r="GX3" s="20"/>
      <c r="GY3" s="20"/>
      <c r="GZ3" s="20"/>
      <c r="HA3" s="20"/>
      <c r="HB3" s="20"/>
      <c r="HC3" s="20"/>
      <c r="HD3" s="20"/>
      <c r="HE3" s="20"/>
      <c r="HF3" s="20"/>
      <c r="HG3" s="20"/>
      <c r="HH3" s="20"/>
      <c r="HI3" s="20"/>
      <c r="HJ3" s="20"/>
      <c r="HK3" s="20"/>
      <c r="HL3" s="20"/>
      <c r="HM3" s="20"/>
      <c r="HN3" s="20"/>
      <c r="HO3" s="20"/>
      <c r="HP3" s="20"/>
      <c r="HQ3" s="20"/>
      <c r="HR3" s="20"/>
      <c r="HS3" s="20"/>
      <c r="HT3" s="20"/>
      <c r="HU3" s="20"/>
      <c r="HV3" s="20"/>
      <c r="HW3" s="20"/>
      <c r="HX3" s="20"/>
      <c r="HY3" s="20"/>
      <c r="HZ3" s="20"/>
      <c r="IA3" s="20"/>
      <c r="IB3" s="20"/>
      <c r="IC3" s="20"/>
      <c r="ID3" s="20"/>
      <c r="IE3" s="20"/>
      <c r="IF3" s="20"/>
      <c r="IG3" s="20"/>
      <c r="IH3" s="20"/>
      <c r="II3" s="20"/>
      <c r="IJ3" s="20"/>
      <c r="IK3" s="20"/>
      <c r="IL3" s="20"/>
      <c r="IM3" s="20"/>
      <c r="IN3" s="20"/>
      <c r="IO3" s="20"/>
      <c r="IP3" s="20"/>
      <c r="IQ3" s="20"/>
      <c r="IR3" s="20"/>
      <c r="IS3" s="20"/>
      <c r="IT3" s="20"/>
      <c r="IU3" s="20"/>
    </row>
    <row r="4" spans="1:255" s="83" customFormat="1">
      <c r="B4" s="23"/>
      <c r="C4" s="109"/>
      <c r="D4" s="82"/>
      <c r="E4" s="82"/>
    </row>
    <row r="5" spans="1:255" s="83" customFormat="1">
      <c r="B5" s="23"/>
      <c r="C5" s="109"/>
      <c r="D5" s="82"/>
      <c r="E5" s="82"/>
    </row>
    <row r="6" spans="1:255" s="83" customFormat="1">
      <c r="A6" s="32" t="s">
        <v>150</v>
      </c>
      <c r="B6" s="71" t="str">
        <f>IF(ISBLANK(C5),IF(ISBLANK(C6),5,CONCATENATE(COUNTA($B$5:B5)+1,".")))</f>
        <v>1.</v>
      </c>
      <c r="C6" s="210" t="s">
        <v>347</v>
      </c>
      <c r="F6" s="141">
        <v>2600</v>
      </c>
      <c r="G6" s="142" t="s">
        <v>2</v>
      </c>
      <c r="H6" s="143"/>
      <c r="I6" s="143">
        <f>F6*H6</f>
        <v>0</v>
      </c>
    </row>
    <row r="7" spans="1:255" s="83" customFormat="1">
      <c r="A7" s="20"/>
      <c r="B7" s="20"/>
      <c r="C7" s="156" t="s">
        <v>348</v>
      </c>
      <c r="F7" s="20"/>
      <c r="G7" s="20"/>
      <c r="H7" s="122"/>
    </row>
    <row r="8" spans="1:255" s="83" customFormat="1" ht="31.5">
      <c r="A8" s="20"/>
      <c r="B8" s="20"/>
      <c r="C8" s="156" t="s">
        <v>146</v>
      </c>
      <c r="F8" s="20"/>
      <c r="G8" s="20"/>
      <c r="H8" s="122"/>
    </row>
    <row r="9" spans="1:255" s="83" customFormat="1">
      <c r="B9" s="23"/>
      <c r="C9" s="109"/>
      <c r="D9" s="82"/>
      <c r="E9" s="82"/>
    </row>
    <row r="10" spans="1:255" s="83" customFormat="1">
      <c r="B10" s="23"/>
      <c r="C10" s="157" t="s">
        <v>147</v>
      </c>
      <c r="F10" s="20"/>
      <c r="G10" s="20"/>
      <c r="H10" s="122"/>
    </row>
    <row r="11" spans="1:255" s="83" customFormat="1">
      <c r="B11" s="23"/>
      <c r="C11" s="158" t="s">
        <v>348</v>
      </c>
      <c r="F11" s="20"/>
      <c r="G11" s="20"/>
      <c r="H11" s="122"/>
    </row>
    <row r="12" spans="1:255" s="83" customFormat="1">
      <c r="B12" s="23"/>
      <c r="C12" s="158" t="s">
        <v>349</v>
      </c>
      <c r="F12" s="141">
        <v>560</v>
      </c>
      <c r="G12" s="142" t="s">
        <v>2</v>
      </c>
      <c r="H12" s="266" t="s">
        <v>623</v>
      </c>
      <c r="I12" s="143"/>
    </row>
    <row r="13" spans="1:255" s="83" customFormat="1">
      <c r="B13" s="23"/>
      <c r="C13" s="109"/>
      <c r="D13" s="82"/>
      <c r="E13" s="82"/>
    </row>
    <row r="14" spans="1:255" s="83" customFormat="1">
      <c r="B14" s="23"/>
      <c r="C14" s="109"/>
      <c r="D14" s="82"/>
      <c r="E14" s="82"/>
    </row>
    <row r="15" spans="1:255" s="83" customFormat="1" ht="63">
      <c r="A15" s="32" t="s">
        <v>150</v>
      </c>
      <c r="B15" s="71" t="str">
        <f>IF(ISBLANK(C14),IF(ISBLANK(C15),5,CONCATENATE(COUNTA($B$5:B14)+1,".")))</f>
        <v>2.</v>
      </c>
      <c r="C15" s="240" t="s">
        <v>574</v>
      </c>
      <c r="F15" s="141">
        <v>2</v>
      </c>
      <c r="G15" s="142" t="s">
        <v>1</v>
      </c>
      <c r="H15" s="143"/>
      <c r="I15" s="143">
        <f>F15*H15</f>
        <v>0</v>
      </c>
    </row>
    <row r="16" spans="1:255" s="83" customFormat="1">
      <c r="A16" s="20"/>
      <c r="B16" s="20"/>
      <c r="C16" s="159" t="s">
        <v>572</v>
      </c>
      <c r="H16" s="20"/>
      <c r="I16" s="122"/>
    </row>
    <row r="17" spans="1:9" s="83" customFormat="1">
      <c r="A17" s="20"/>
      <c r="B17" s="20"/>
      <c r="C17" s="159" t="s">
        <v>350</v>
      </c>
      <c r="H17" s="20"/>
      <c r="I17" s="122"/>
    </row>
    <row r="18" spans="1:9" s="83" customFormat="1">
      <c r="A18" s="20"/>
      <c r="B18" s="20"/>
      <c r="C18" s="159" t="s">
        <v>351</v>
      </c>
      <c r="H18" s="20"/>
      <c r="I18" s="122"/>
    </row>
    <row r="19" spans="1:9" s="83" customFormat="1">
      <c r="A19" s="20"/>
      <c r="B19" s="20"/>
      <c r="C19" s="159"/>
      <c r="H19" s="20"/>
      <c r="I19" s="122"/>
    </row>
    <row r="20" spans="1:9" s="83" customFormat="1">
      <c r="A20" s="20"/>
      <c r="B20" s="20"/>
      <c r="C20" s="159" t="s">
        <v>90</v>
      </c>
      <c r="F20" s="141">
        <v>20</v>
      </c>
      <c r="G20" s="142" t="s">
        <v>1</v>
      </c>
      <c r="H20" s="143"/>
      <c r="I20" s="143">
        <f>F20*H20</f>
        <v>0</v>
      </c>
    </row>
    <row r="21" spans="1:9" s="83" customFormat="1">
      <c r="A21" s="20"/>
      <c r="B21" s="20"/>
      <c r="C21" s="159" t="s">
        <v>91</v>
      </c>
      <c r="F21" s="141">
        <v>20</v>
      </c>
      <c r="G21" s="142" t="s">
        <v>1</v>
      </c>
      <c r="H21" s="143"/>
      <c r="I21" s="143">
        <f>F21*H21</f>
        <v>0</v>
      </c>
    </row>
    <row r="22" spans="1:9" s="83" customFormat="1">
      <c r="A22" s="20"/>
      <c r="B22" s="20"/>
      <c r="C22" s="146"/>
      <c r="G22" s="142"/>
      <c r="H22" s="143"/>
      <c r="I22" s="143"/>
    </row>
    <row r="23" spans="1:9" s="83" customFormat="1" ht="47.25">
      <c r="A23" s="32" t="s">
        <v>150</v>
      </c>
      <c r="B23" s="71" t="str">
        <f>IF(ISBLANK(C22),IF(ISBLANK(C23),5,CONCATENATE(COUNTA($B$5:B22)+1,".")))</f>
        <v>3.</v>
      </c>
      <c r="C23" s="147" t="s">
        <v>575</v>
      </c>
      <c r="D23" s="86"/>
      <c r="E23" s="245"/>
      <c r="F23" s="246"/>
      <c r="G23" s="247"/>
      <c r="H23" s="247"/>
      <c r="I23" s="143"/>
    </row>
    <row r="24" spans="1:9" s="83" customFormat="1">
      <c r="A24" s="20"/>
      <c r="B24" s="20"/>
      <c r="C24" s="146" t="s">
        <v>576</v>
      </c>
      <c r="D24" s="20"/>
      <c r="E24" s="74"/>
      <c r="G24" s="142"/>
      <c r="H24" s="143"/>
      <c r="I24" s="143"/>
    </row>
    <row r="25" spans="1:9" s="83" customFormat="1">
      <c r="A25" s="20"/>
      <c r="B25" s="20"/>
      <c r="C25" s="146" t="s">
        <v>577</v>
      </c>
      <c r="D25" s="20"/>
      <c r="E25" s="74"/>
      <c r="G25" s="142"/>
      <c r="H25" s="143"/>
      <c r="I25" s="143"/>
    </row>
    <row r="26" spans="1:9" s="83" customFormat="1" ht="16.5">
      <c r="A26" s="20"/>
      <c r="B26" s="20"/>
      <c r="C26" s="146" t="s">
        <v>578</v>
      </c>
      <c r="D26" s="20"/>
      <c r="E26" s="245"/>
      <c r="G26" s="142"/>
      <c r="H26" s="143"/>
      <c r="I26" s="143"/>
    </row>
    <row r="27" spans="1:9" s="83" customFormat="1">
      <c r="A27" s="20"/>
      <c r="B27" s="20"/>
      <c r="C27" s="146" t="s">
        <v>579</v>
      </c>
      <c r="D27" s="20"/>
      <c r="F27" s="83">
        <v>24</v>
      </c>
      <c r="G27" s="142" t="s">
        <v>2</v>
      </c>
      <c r="H27" s="143"/>
      <c r="I27" s="143">
        <f>F27*H27</f>
        <v>0</v>
      </c>
    </row>
    <row r="28" spans="1:9" s="83" customFormat="1">
      <c r="A28" s="20"/>
      <c r="B28" s="20"/>
      <c r="C28" s="242" t="s">
        <v>371</v>
      </c>
      <c r="D28" s="20"/>
      <c r="F28" s="83">
        <v>2</v>
      </c>
      <c r="G28" s="142" t="s">
        <v>2</v>
      </c>
      <c r="H28" s="143"/>
      <c r="I28" s="143">
        <f>F28*H28</f>
        <v>0</v>
      </c>
    </row>
    <row r="29" spans="1:9" s="83" customFormat="1">
      <c r="A29" s="20"/>
      <c r="B29" s="20"/>
      <c r="C29" s="146" t="s">
        <v>360</v>
      </c>
      <c r="D29" s="20"/>
      <c r="F29" s="83">
        <v>24</v>
      </c>
      <c r="G29" s="142" t="s">
        <v>2</v>
      </c>
      <c r="H29" s="143"/>
      <c r="I29" s="143">
        <f>F29*H29</f>
        <v>0</v>
      </c>
    </row>
    <row r="30" spans="1:9" s="83" customFormat="1">
      <c r="A30" s="20"/>
      <c r="B30" s="20"/>
      <c r="C30" s="146"/>
      <c r="G30" s="142"/>
      <c r="H30" s="143"/>
      <c r="I30" s="143"/>
    </row>
    <row r="31" spans="1:9" s="83" customFormat="1" ht="31.5">
      <c r="A31" s="32" t="s">
        <v>150</v>
      </c>
      <c r="B31" s="71" t="str">
        <f>IF(ISBLANK(C30),IF(ISBLANK(C31),5,CONCATENATE(COUNTA($B$5:B30)+1,".")))</f>
        <v>4.</v>
      </c>
      <c r="C31" s="147" t="s">
        <v>129</v>
      </c>
      <c r="D31" s="147"/>
      <c r="F31" s="147"/>
      <c r="G31" s="20"/>
      <c r="H31" s="20"/>
    </row>
    <row r="32" spans="1:9" s="83" customFormat="1" ht="18">
      <c r="A32" s="20"/>
      <c r="B32" s="20"/>
      <c r="C32" s="147" t="s">
        <v>135</v>
      </c>
      <c r="D32" s="147"/>
      <c r="F32" s="147"/>
      <c r="G32" s="20"/>
      <c r="H32" s="20"/>
    </row>
    <row r="33" spans="1:9" s="83" customFormat="1">
      <c r="A33" s="20"/>
      <c r="B33" s="20"/>
      <c r="C33" s="146" t="s">
        <v>130</v>
      </c>
      <c r="D33" s="141"/>
      <c r="F33" s="141"/>
      <c r="G33" s="20"/>
      <c r="H33" s="20"/>
    </row>
    <row r="34" spans="1:9" s="83" customFormat="1">
      <c r="A34" s="20"/>
      <c r="B34" s="20"/>
      <c r="C34" s="269" t="s">
        <v>136</v>
      </c>
      <c r="D34" s="269"/>
      <c r="F34" s="141"/>
      <c r="G34" s="20"/>
      <c r="H34" s="20"/>
    </row>
    <row r="35" spans="1:9" s="83" customFormat="1">
      <c r="A35" s="20"/>
      <c r="B35" s="20"/>
      <c r="C35" s="146" t="s">
        <v>579</v>
      </c>
      <c r="D35" s="20"/>
      <c r="F35" s="83">
        <v>24</v>
      </c>
      <c r="G35" s="142" t="s">
        <v>2</v>
      </c>
      <c r="H35" s="143"/>
      <c r="I35" s="143">
        <f>F35*H35</f>
        <v>0</v>
      </c>
    </row>
    <row r="36" spans="1:9" s="83" customFormat="1">
      <c r="A36" s="20"/>
      <c r="B36" s="20"/>
      <c r="C36" s="242" t="s">
        <v>371</v>
      </c>
      <c r="D36" s="20"/>
      <c r="F36" s="83">
        <v>2</v>
      </c>
      <c r="G36" s="142" t="s">
        <v>2</v>
      </c>
      <c r="H36" s="143"/>
      <c r="I36" s="143">
        <f>F36*H36</f>
        <v>0</v>
      </c>
    </row>
    <row r="37" spans="1:9" s="83" customFormat="1">
      <c r="A37" s="20"/>
      <c r="B37" s="20"/>
      <c r="C37" s="146"/>
      <c r="G37" s="142"/>
      <c r="H37" s="143"/>
      <c r="I37" s="143"/>
    </row>
    <row r="38" spans="1:9" s="83" customFormat="1" ht="110.25">
      <c r="A38" s="32" t="s">
        <v>150</v>
      </c>
      <c r="B38" s="71" t="str">
        <f>IF(ISBLANK(C37),IF(ISBLANK(C38),5,CONCATENATE(COUNTA($B$5:B37)+1,".")))</f>
        <v>5.</v>
      </c>
      <c r="C38" s="86" t="s">
        <v>580</v>
      </c>
      <c r="F38" s="141">
        <v>2</v>
      </c>
      <c r="G38" s="142" t="s">
        <v>1</v>
      </c>
      <c r="H38" s="143"/>
      <c r="I38" s="143">
        <f>F38*H38</f>
        <v>0</v>
      </c>
    </row>
    <row r="39" spans="1:9" s="83" customFormat="1">
      <c r="A39" s="20"/>
      <c r="B39" s="20"/>
      <c r="C39" s="249" t="s">
        <v>581</v>
      </c>
      <c r="D39" s="248" t="s">
        <v>598</v>
      </c>
      <c r="E39" s="248"/>
      <c r="G39" s="142"/>
      <c r="H39" s="143"/>
      <c r="I39" s="143"/>
    </row>
    <row r="40" spans="1:9" s="83" customFormat="1">
      <c r="A40" s="20"/>
      <c r="B40" s="20"/>
      <c r="C40" s="249" t="s">
        <v>582</v>
      </c>
      <c r="D40" s="248" t="s">
        <v>599</v>
      </c>
      <c r="E40" s="248"/>
      <c r="G40" s="142"/>
      <c r="H40" s="143"/>
      <c r="I40" s="143"/>
    </row>
    <row r="41" spans="1:9" s="83" customFormat="1">
      <c r="A41" s="20"/>
      <c r="B41" s="20"/>
      <c r="C41" s="249" t="s">
        <v>583</v>
      </c>
      <c r="D41" s="248" t="s">
        <v>600</v>
      </c>
      <c r="E41" s="248"/>
      <c r="G41" s="142"/>
      <c r="H41" s="143"/>
      <c r="I41" s="143"/>
    </row>
    <row r="42" spans="1:9" s="83" customFormat="1">
      <c r="A42" s="20"/>
      <c r="B42" s="20"/>
      <c r="C42" s="249" t="s">
        <v>584</v>
      </c>
      <c r="D42" s="250" t="s">
        <v>601</v>
      </c>
      <c r="E42" s="248"/>
      <c r="G42" s="142"/>
      <c r="H42" s="143"/>
      <c r="I42" s="143"/>
    </row>
    <row r="43" spans="1:9" s="83" customFormat="1">
      <c r="A43" s="20"/>
      <c r="B43" s="20"/>
      <c r="C43" s="249" t="s">
        <v>585</v>
      </c>
      <c r="D43" s="248" t="s">
        <v>602</v>
      </c>
      <c r="E43" s="248"/>
      <c r="G43" s="142"/>
      <c r="H43" s="143"/>
      <c r="I43" s="143"/>
    </row>
    <row r="44" spans="1:9" s="83" customFormat="1">
      <c r="A44" s="20"/>
      <c r="B44" s="20"/>
      <c r="C44" s="249" t="s">
        <v>586</v>
      </c>
      <c r="D44" s="249" t="s">
        <v>587</v>
      </c>
      <c r="E44" s="248"/>
      <c r="G44" s="142"/>
      <c r="H44" s="143"/>
      <c r="I44" s="143"/>
    </row>
    <row r="45" spans="1:9" s="83" customFormat="1">
      <c r="A45" s="20"/>
      <c r="B45" s="20"/>
      <c r="C45" s="249" t="s">
        <v>588</v>
      </c>
      <c r="D45" s="251" t="s">
        <v>603</v>
      </c>
      <c r="E45" s="248"/>
      <c r="G45" s="142"/>
      <c r="H45" s="143"/>
      <c r="I45" s="143"/>
    </row>
    <row r="46" spans="1:9" s="83" customFormat="1">
      <c r="A46" s="20"/>
      <c r="B46" s="20"/>
      <c r="C46" s="249"/>
      <c r="D46" s="20"/>
      <c r="E46" s="20"/>
      <c r="G46" s="142"/>
      <c r="H46" s="143"/>
      <c r="I46" s="143"/>
    </row>
    <row r="47" spans="1:9" s="83" customFormat="1">
      <c r="A47" s="20"/>
      <c r="B47" s="20"/>
      <c r="C47" s="249" t="s">
        <v>589</v>
      </c>
      <c r="D47" s="20"/>
      <c r="E47" s="20"/>
      <c r="G47" s="142"/>
      <c r="H47" s="143"/>
      <c r="I47" s="143"/>
    </row>
    <row r="48" spans="1:9" s="83" customFormat="1">
      <c r="A48" s="20"/>
      <c r="B48" s="20"/>
      <c r="C48" s="249" t="s">
        <v>590</v>
      </c>
      <c r="D48" s="20" t="s">
        <v>596</v>
      </c>
      <c r="E48" s="20"/>
      <c r="G48" s="142"/>
      <c r="H48" s="143"/>
      <c r="I48" s="143"/>
    </row>
    <row r="49" spans="1:9" s="83" customFormat="1">
      <c r="A49" s="20"/>
      <c r="B49" s="20"/>
      <c r="C49" s="249" t="s">
        <v>591</v>
      </c>
      <c r="D49" s="20" t="s">
        <v>597</v>
      </c>
      <c r="E49" s="20"/>
      <c r="G49" s="142"/>
      <c r="H49" s="143"/>
      <c r="I49" s="143"/>
    </row>
    <row r="50" spans="1:9" s="83" customFormat="1">
      <c r="A50" s="20"/>
      <c r="B50" s="20"/>
      <c r="C50" s="249" t="s">
        <v>592</v>
      </c>
      <c r="D50" s="20" t="s">
        <v>597</v>
      </c>
      <c r="E50" s="252"/>
      <c r="G50" s="142"/>
      <c r="H50" s="143"/>
      <c r="I50" s="143"/>
    </row>
    <row r="51" spans="1:9" s="83" customFormat="1">
      <c r="A51" s="20"/>
      <c r="B51" s="20"/>
      <c r="C51" s="249" t="s">
        <v>593</v>
      </c>
      <c r="D51" s="20" t="s">
        <v>594</v>
      </c>
      <c r="E51" s="20"/>
      <c r="G51" s="142"/>
      <c r="H51" s="143"/>
      <c r="I51" s="143"/>
    </row>
    <row r="52" spans="1:9" s="83" customFormat="1">
      <c r="A52" s="20"/>
      <c r="B52" s="20"/>
      <c r="C52" s="249" t="s">
        <v>595</v>
      </c>
      <c r="D52" s="20"/>
      <c r="E52" s="252"/>
      <c r="G52" s="142"/>
      <c r="H52" s="143"/>
      <c r="I52" s="143"/>
    </row>
    <row r="53" spans="1:9" s="83" customFormat="1">
      <c r="A53" s="20"/>
      <c r="B53" s="20"/>
      <c r="C53" s="249"/>
      <c r="D53" s="20"/>
      <c r="E53" s="252"/>
      <c r="G53" s="142"/>
      <c r="H53" s="143"/>
      <c r="I53" s="143"/>
    </row>
    <row r="54" spans="1:9" s="83" customFormat="1" ht="31.5">
      <c r="A54" s="32" t="s">
        <v>150</v>
      </c>
      <c r="B54" s="71" t="str">
        <f>IF(ISBLANK(C53),IF(ISBLANK(C54),5,CONCATENATE(COUNTA($B$5:B53)+1,".")))</f>
        <v>6.</v>
      </c>
      <c r="C54" s="256" t="s">
        <v>608</v>
      </c>
      <c r="D54" s="86"/>
      <c r="E54" s="20"/>
      <c r="F54" s="20"/>
      <c r="G54" s="253"/>
      <c r="H54" s="254"/>
      <c r="I54" s="143"/>
    </row>
    <row r="55" spans="1:9" s="83" customFormat="1">
      <c r="A55" s="20"/>
      <c r="B55" s="20"/>
      <c r="C55" s="249" t="s">
        <v>590</v>
      </c>
      <c r="D55" s="255" t="s">
        <v>579</v>
      </c>
      <c r="F55" s="141">
        <v>2</v>
      </c>
      <c r="G55" s="142" t="s">
        <v>0</v>
      </c>
      <c r="H55" s="143"/>
      <c r="I55" s="143">
        <f>F55*H55</f>
        <v>0</v>
      </c>
    </row>
    <row r="56" spans="1:9" s="83" customFormat="1">
      <c r="A56" s="20"/>
      <c r="B56" s="20"/>
      <c r="C56" s="249" t="s">
        <v>590</v>
      </c>
      <c r="D56" s="255" t="s">
        <v>371</v>
      </c>
      <c r="F56" s="141">
        <v>2</v>
      </c>
      <c r="G56" s="142" t="s">
        <v>0</v>
      </c>
      <c r="H56" s="143"/>
      <c r="I56" s="143">
        <f>F56*H56</f>
        <v>0</v>
      </c>
    </row>
    <row r="57" spans="1:9" s="83" customFormat="1">
      <c r="A57" s="20"/>
      <c r="B57" s="20"/>
      <c r="C57" s="96"/>
      <c r="H57" s="20"/>
      <c r="I57" s="122"/>
    </row>
    <row r="58" spans="1:9" s="83" customFormat="1" ht="47.25">
      <c r="A58" s="32" t="s">
        <v>150</v>
      </c>
      <c r="B58" s="71" t="str">
        <f>IF(ISBLANK(C57),IF(ISBLANK(C58),5,CONCATENATE(COUNTA($B$5:B57)+1,".")))</f>
        <v>7.</v>
      </c>
      <c r="C58" s="147" t="s">
        <v>92</v>
      </c>
      <c r="F58" s="144">
        <v>4650</v>
      </c>
      <c r="G58" s="142" t="s">
        <v>40</v>
      </c>
      <c r="H58" s="266" t="s">
        <v>623</v>
      </c>
      <c r="I58" s="143"/>
    </row>
    <row r="59" spans="1:9" s="83" customFormat="1">
      <c r="A59" s="20"/>
      <c r="B59" s="20"/>
      <c r="C59" s="96" t="s">
        <v>93</v>
      </c>
      <c r="H59" s="20"/>
      <c r="I59" s="122"/>
    </row>
    <row r="60" spans="1:9" s="83" customFormat="1">
      <c r="A60" s="20"/>
      <c r="B60" s="20"/>
      <c r="C60" s="96"/>
      <c r="H60" s="20"/>
      <c r="I60" s="122"/>
    </row>
    <row r="61" spans="1:9" s="83" customFormat="1" ht="31.5">
      <c r="A61" s="32" t="s">
        <v>150</v>
      </c>
      <c r="B61" s="71" t="str">
        <f>IF(ISBLANK(C60),IF(ISBLANK(C61),5,CONCATENATE(COUNTA($B$5:B60)+1,".")))</f>
        <v>8.</v>
      </c>
      <c r="C61" s="240" t="s">
        <v>607</v>
      </c>
      <c r="D61" s="145"/>
      <c r="F61" s="141">
        <v>1</v>
      </c>
      <c r="G61" s="142" t="s">
        <v>1</v>
      </c>
      <c r="H61" s="143"/>
      <c r="I61" s="143">
        <f>F61*H61</f>
        <v>0</v>
      </c>
    </row>
    <row r="62" spans="1:9" s="83" customFormat="1">
      <c r="A62" s="20"/>
      <c r="B62" s="141"/>
      <c r="C62" s="242" t="s">
        <v>604</v>
      </c>
      <c r="D62" s="141"/>
      <c r="F62" s="141"/>
      <c r="G62" s="142"/>
      <c r="H62" s="141"/>
      <c r="I62" s="143"/>
    </row>
    <row r="63" spans="1:9" s="83" customFormat="1">
      <c r="A63" s="20"/>
      <c r="B63" s="141"/>
      <c r="C63" s="146" t="s">
        <v>94</v>
      </c>
      <c r="D63" s="141"/>
      <c r="F63" s="141"/>
      <c r="G63" s="142"/>
      <c r="H63" s="141"/>
      <c r="I63" s="143"/>
    </row>
    <row r="64" spans="1:9" s="83" customFormat="1">
      <c r="A64" s="20"/>
      <c r="B64" s="141"/>
      <c r="C64" s="242" t="s">
        <v>605</v>
      </c>
      <c r="D64" s="241" t="s">
        <v>65</v>
      </c>
      <c r="F64" s="141"/>
      <c r="G64" s="142"/>
      <c r="H64" s="141"/>
      <c r="I64" s="143"/>
    </row>
    <row r="65" spans="1:9" s="83" customFormat="1">
      <c r="A65" s="20"/>
      <c r="B65" s="141"/>
      <c r="C65" s="242" t="s">
        <v>549</v>
      </c>
      <c r="D65" s="241"/>
      <c r="F65" s="141"/>
      <c r="G65" s="142"/>
      <c r="H65" s="141"/>
      <c r="I65" s="143"/>
    </row>
    <row r="66" spans="1:9" s="83" customFormat="1">
      <c r="A66" s="20"/>
      <c r="B66" s="141"/>
      <c r="C66" s="146"/>
      <c r="D66" s="141"/>
      <c r="F66" s="141"/>
      <c r="G66" s="142"/>
      <c r="H66" s="141"/>
      <c r="I66" s="143"/>
    </row>
    <row r="67" spans="1:9" s="83" customFormat="1" ht="31.5">
      <c r="A67" s="20"/>
      <c r="B67" s="141"/>
      <c r="C67" s="239" t="s">
        <v>546</v>
      </c>
      <c r="D67" s="241" t="s">
        <v>65</v>
      </c>
      <c r="F67" s="141"/>
      <c r="G67" s="142"/>
      <c r="H67" s="141"/>
      <c r="I67" s="143"/>
    </row>
    <row r="68" spans="1:9" s="83" customFormat="1">
      <c r="A68" s="20"/>
      <c r="B68" s="141"/>
      <c r="C68" s="147"/>
      <c r="F68" s="141"/>
      <c r="G68" s="142"/>
      <c r="H68" s="141"/>
      <c r="I68" s="143"/>
    </row>
    <row r="69" spans="1:9" s="83" customFormat="1">
      <c r="A69" s="20"/>
      <c r="B69" s="141"/>
      <c r="C69" s="240" t="s">
        <v>606</v>
      </c>
      <c r="D69" s="241" t="s">
        <v>65</v>
      </c>
      <c r="F69" s="141"/>
      <c r="G69" s="142"/>
      <c r="H69" s="141"/>
      <c r="I69" s="143"/>
    </row>
    <row r="70" spans="1:9" s="83" customFormat="1">
      <c r="A70" s="20"/>
      <c r="B70" s="141"/>
      <c r="C70" s="160"/>
      <c r="F70" s="141"/>
      <c r="G70" s="142"/>
      <c r="H70" s="141"/>
      <c r="I70" s="143"/>
    </row>
    <row r="71" spans="1:9" s="83" customFormat="1">
      <c r="A71" s="32" t="s">
        <v>150</v>
      </c>
      <c r="B71" s="71" t="str">
        <f>IF(ISBLANK(C70),IF(ISBLANK(C71),5,CONCATENATE(COUNTA($B$5:B70)+1,".")))</f>
        <v>9.</v>
      </c>
      <c r="C71" s="147" t="s">
        <v>134</v>
      </c>
      <c r="F71" s="155">
        <v>4</v>
      </c>
      <c r="G71" s="153" t="s">
        <v>0</v>
      </c>
      <c r="H71" s="143"/>
      <c r="I71" s="143">
        <f>F71*H71</f>
        <v>0</v>
      </c>
    </row>
    <row r="72" spans="1:9" s="83" customFormat="1">
      <c r="A72" s="20"/>
      <c r="B72" s="141"/>
      <c r="C72" s="160"/>
      <c r="F72" s="141"/>
      <c r="G72" s="142"/>
      <c r="H72" s="141"/>
      <c r="I72" s="143"/>
    </row>
    <row r="73" spans="1:9" s="83" customFormat="1" ht="31.5">
      <c r="A73" s="32" t="s">
        <v>150</v>
      </c>
      <c r="B73" s="71" t="str">
        <f>IF(ISBLANK(C72),IF(ISBLANK(C73),5,CONCATENATE(COUNTA($B$5:B72)+1,".")))</f>
        <v>10.</v>
      </c>
      <c r="C73" s="147" t="s">
        <v>115</v>
      </c>
      <c r="F73" s="141">
        <v>2</v>
      </c>
      <c r="G73" s="142" t="s">
        <v>1</v>
      </c>
      <c r="H73" s="143"/>
      <c r="I73" s="143">
        <f>F73*H73</f>
        <v>0</v>
      </c>
    </row>
    <row r="74" spans="1:9" s="83" customFormat="1">
      <c r="A74" s="20"/>
      <c r="B74" s="141"/>
      <c r="C74" s="147"/>
      <c r="F74" s="141"/>
      <c r="G74" s="142"/>
      <c r="H74" s="141"/>
      <c r="I74" s="143"/>
    </row>
    <row r="75" spans="1:9" s="83" customFormat="1">
      <c r="A75" s="20"/>
      <c r="B75" s="141"/>
      <c r="C75" s="147"/>
      <c r="F75" s="141"/>
      <c r="G75" s="142"/>
      <c r="H75" s="141"/>
      <c r="I75" s="143"/>
    </row>
    <row r="76" spans="1:9" s="83" customFormat="1" ht="47.25">
      <c r="A76" s="32" t="s">
        <v>150</v>
      </c>
      <c r="B76" s="71" t="str">
        <f>IF(ISBLANK(C75),IF(ISBLANK(C76),5,CONCATENATE(COUNTA($B$5:B75)+1,".")))</f>
        <v>11.</v>
      </c>
      <c r="C76" s="147" t="s">
        <v>116</v>
      </c>
      <c r="F76" s="141">
        <v>2</v>
      </c>
      <c r="G76" s="142" t="s">
        <v>1</v>
      </c>
      <c r="H76" s="143"/>
      <c r="I76" s="143">
        <f>F76*H76</f>
        <v>0</v>
      </c>
    </row>
    <row r="77" spans="1:9" s="83" customFormat="1">
      <c r="A77" s="20"/>
      <c r="B77" s="141"/>
      <c r="C77" s="160"/>
      <c r="F77" s="141"/>
      <c r="G77" s="142"/>
      <c r="H77" s="141"/>
      <c r="I77" s="143"/>
    </row>
    <row r="78" spans="1:9" s="83" customFormat="1">
      <c r="A78" s="20"/>
      <c r="B78" s="141"/>
      <c r="C78" s="160"/>
      <c r="F78" s="141"/>
      <c r="G78" s="142"/>
      <c r="H78" s="141"/>
      <c r="I78" s="143"/>
    </row>
    <row r="79" spans="1:9" s="83" customFormat="1">
      <c r="A79" s="32" t="s">
        <v>150</v>
      </c>
      <c r="B79" s="71" t="str">
        <f>IF(ISBLANK(C78),IF(ISBLANK(C79),5,CONCATENATE(COUNTA($B$5:B78)+1,".")))</f>
        <v>12.</v>
      </c>
      <c r="C79" s="159" t="s">
        <v>148</v>
      </c>
      <c r="F79" s="155">
        <v>1</v>
      </c>
      <c r="G79" s="153" t="s">
        <v>1</v>
      </c>
      <c r="H79" s="143"/>
      <c r="I79" s="143">
        <f>F79*H79</f>
        <v>0</v>
      </c>
    </row>
    <row r="80" spans="1:9" s="83" customFormat="1">
      <c r="A80" s="20"/>
      <c r="B80" s="20"/>
      <c r="C80" s="147"/>
      <c r="F80" s="20"/>
      <c r="G80" s="80"/>
      <c r="H80" s="20"/>
      <c r="I80" s="122"/>
    </row>
    <row r="81" spans="1:12" s="83" customFormat="1" ht="78.75">
      <c r="A81" s="32" t="s">
        <v>150</v>
      </c>
      <c r="B81" s="71" t="str">
        <f>IF(ISBLANK(C80),IF(ISBLANK(C81),5,CONCATENATE(COUNTA($B$5:B80)+1,".")))</f>
        <v>13.</v>
      </c>
      <c r="C81" s="159" t="s">
        <v>149</v>
      </c>
      <c r="F81" s="141">
        <v>1</v>
      </c>
      <c r="G81" s="161" t="s">
        <v>1</v>
      </c>
      <c r="H81" s="143"/>
      <c r="I81" s="143">
        <f>F81*H81</f>
        <v>0</v>
      </c>
    </row>
    <row r="82" spans="1:12" ht="16.5" thickBot="1">
      <c r="B82" s="29"/>
      <c r="C82" s="30"/>
      <c r="D82" s="29"/>
      <c r="E82" s="29"/>
      <c r="F82" s="29"/>
      <c r="G82" s="29"/>
      <c r="H82" s="29"/>
      <c r="I82" s="29"/>
      <c r="K82" s="98"/>
      <c r="L82" s="113"/>
    </row>
    <row r="83" spans="1:12" ht="18">
      <c r="E83" s="77" t="str">
        <f>C3</f>
        <v>GEO SONDE</v>
      </c>
      <c r="G83" s="77" t="s">
        <v>43</v>
      </c>
      <c r="I83" s="70">
        <f>SUM(I3:I82)</f>
        <v>0</v>
      </c>
    </row>
    <row r="84" spans="1:12" s="74" customFormat="1" ht="18">
      <c r="A84" s="31"/>
      <c r="B84" s="20"/>
      <c r="C84" s="20" t="s">
        <v>29</v>
      </c>
      <c r="D84" s="20"/>
      <c r="E84" s="20"/>
      <c r="F84" s="20"/>
      <c r="G84" s="77"/>
      <c r="H84" s="20"/>
      <c r="I84" s="78"/>
    </row>
    <row r="85" spans="1:12" ht="18">
      <c r="A85" s="31"/>
      <c r="C85" s="54" t="s">
        <v>28</v>
      </c>
      <c r="G85" s="77"/>
      <c r="I85" s="78"/>
    </row>
    <row r="86" spans="1:12" s="1" customFormat="1">
      <c r="A86" s="20"/>
      <c r="B86" s="20"/>
      <c r="C86" s="22"/>
      <c r="D86" s="20"/>
      <c r="E86" s="20"/>
      <c r="F86" s="20"/>
      <c r="G86" s="20"/>
      <c r="H86" s="20"/>
      <c r="I86" s="122"/>
      <c r="J86" s="4"/>
    </row>
  </sheetData>
  <mergeCells count="1">
    <mergeCell ref="C34:D34"/>
  </mergeCells>
  <pageMargins left="1.1811023622047245" right="0.39370078740157483" top="0.78740157480314965" bottom="0.78740157480314965" header="0.31496062992125984" footer="0.31496062992125984"/>
  <pageSetup paperSize="9" scale="77" fitToHeight="50" orientation="portrait" r:id="rId1"/>
  <headerFooter>
    <oddHeader xml:space="preserve">&amp;LPopis del strojnih instalacij in strojne opreme&amp;Rprojekt: 17140-00
načrt: SPK - 5
</oddHeader>
    <oddFooter>&amp;C&amp;A&amp;R&amp;P/&amp;N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IU91"/>
  <sheetViews>
    <sheetView view="pageBreakPreview" topLeftCell="A64" zoomScaleNormal="100" zoomScaleSheetLayoutView="100" workbookViewId="0">
      <selection activeCell="H77" sqref="H3:H77"/>
    </sheetView>
  </sheetViews>
  <sheetFormatPr defaultRowHeight="15.75"/>
  <cols>
    <col min="1" max="1" width="3.28515625" style="33" customWidth="1"/>
    <col min="2" max="2" width="3.28515625" style="20" customWidth="1"/>
    <col min="3" max="3" width="47.7109375" style="22" customWidth="1"/>
    <col min="4" max="4" width="13.7109375" style="20" customWidth="1"/>
    <col min="5" max="5" width="4.7109375" style="20" customWidth="1"/>
    <col min="6" max="6" width="6.7109375" style="20" customWidth="1"/>
    <col min="7" max="7" width="8.7109375" style="20" customWidth="1"/>
    <col min="8" max="9" width="10.7109375" style="20" customWidth="1"/>
    <col min="10" max="10" width="22.28515625" style="74" customWidth="1"/>
    <col min="11" max="16384" width="9.140625" style="20"/>
  </cols>
  <sheetData>
    <row r="1" spans="1:255">
      <c r="A1" s="19" t="s">
        <v>3</v>
      </c>
      <c r="B1" s="19"/>
      <c r="C1" s="268" t="s">
        <v>4</v>
      </c>
      <c r="D1" s="268"/>
      <c r="E1" s="268"/>
      <c r="F1" s="76" t="s">
        <v>5</v>
      </c>
      <c r="G1" s="76" t="s">
        <v>6</v>
      </c>
      <c r="H1" s="21" t="s">
        <v>8</v>
      </c>
      <c r="I1" s="50" t="s">
        <v>7</v>
      </c>
    </row>
    <row r="3" spans="1:255" s="31" customFormat="1" ht="18.75" customHeight="1">
      <c r="A3" s="36">
        <v>40</v>
      </c>
      <c r="C3" s="41" t="s">
        <v>62</v>
      </c>
      <c r="D3" s="79"/>
      <c r="E3" s="81"/>
      <c r="F3" s="20"/>
      <c r="G3" s="80"/>
      <c r="H3" s="20"/>
      <c r="I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c r="BG3" s="20"/>
      <c r="BH3" s="20"/>
      <c r="BI3" s="20"/>
      <c r="BJ3" s="20"/>
      <c r="BK3" s="20"/>
      <c r="BL3" s="20"/>
      <c r="BM3" s="20"/>
      <c r="BN3" s="20"/>
      <c r="BO3" s="20"/>
      <c r="BP3" s="20"/>
      <c r="BQ3" s="20"/>
      <c r="BR3" s="20"/>
      <c r="BS3" s="20"/>
      <c r="BT3" s="20"/>
      <c r="BU3" s="20"/>
      <c r="BV3" s="20"/>
      <c r="BW3" s="20"/>
      <c r="BX3" s="20"/>
      <c r="BY3" s="20"/>
      <c r="BZ3" s="20"/>
      <c r="CA3" s="20"/>
      <c r="CB3" s="20"/>
      <c r="CC3" s="20"/>
      <c r="CD3" s="20"/>
      <c r="CE3" s="20"/>
      <c r="CF3" s="20"/>
      <c r="CG3" s="20"/>
      <c r="CH3" s="20"/>
      <c r="CI3" s="20"/>
      <c r="CJ3" s="20"/>
      <c r="CK3" s="20"/>
      <c r="CL3" s="20"/>
      <c r="CM3" s="20"/>
      <c r="CN3" s="20"/>
      <c r="CO3" s="20"/>
      <c r="CP3" s="20"/>
      <c r="CQ3" s="20"/>
      <c r="CR3" s="20"/>
      <c r="CS3" s="20"/>
      <c r="CT3" s="20"/>
      <c r="CU3" s="20"/>
      <c r="CV3" s="20"/>
      <c r="CW3" s="20"/>
      <c r="CX3" s="20"/>
      <c r="CY3" s="20"/>
      <c r="CZ3" s="20"/>
      <c r="DA3" s="20"/>
      <c r="DB3" s="20"/>
      <c r="DC3" s="20"/>
      <c r="DD3" s="20"/>
      <c r="DE3" s="20"/>
      <c r="DF3" s="20"/>
      <c r="DG3" s="20"/>
      <c r="DH3" s="20"/>
      <c r="DI3" s="20"/>
      <c r="DJ3" s="20"/>
      <c r="DK3" s="20"/>
      <c r="DL3" s="20"/>
      <c r="DM3" s="20"/>
      <c r="DN3" s="20"/>
      <c r="DO3" s="20"/>
      <c r="DP3" s="20"/>
      <c r="DQ3" s="20"/>
      <c r="DR3" s="20"/>
      <c r="DS3" s="20"/>
      <c r="DT3" s="20"/>
      <c r="DU3" s="20"/>
      <c r="DV3" s="20"/>
      <c r="DW3" s="20"/>
      <c r="DX3" s="20"/>
      <c r="DY3" s="20"/>
      <c r="DZ3" s="20"/>
      <c r="EA3" s="20"/>
      <c r="EB3" s="20"/>
      <c r="EC3" s="20"/>
      <c r="ED3" s="20"/>
      <c r="EE3" s="20"/>
      <c r="EF3" s="20"/>
      <c r="EG3" s="20"/>
      <c r="EH3" s="20"/>
      <c r="EI3" s="20"/>
      <c r="EJ3" s="20"/>
      <c r="EK3" s="20"/>
      <c r="EL3" s="20"/>
      <c r="EM3" s="20"/>
      <c r="EN3" s="20"/>
      <c r="EO3" s="20"/>
      <c r="EP3" s="20"/>
      <c r="EQ3" s="20"/>
      <c r="ER3" s="20"/>
      <c r="ES3" s="20"/>
      <c r="ET3" s="20"/>
      <c r="EU3" s="20"/>
      <c r="EV3" s="20"/>
      <c r="EW3" s="20"/>
      <c r="EX3" s="20"/>
      <c r="EY3" s="20"/>
      <c r="EZ3" s="20"/>
      <c r="FA3" s="20"/>
      <c r="FB3" s="20"/>
      <c r="FC3" s="20"/>
      <c r="FD3" s="20"/>
      <c r="FE3" s="20"/>
      <c r="FF3" s="20"/>
      <c r="FG3" s="20"/>
      <c r="FH3" s="20"/>
      <c r="FI3" s="20"/>
      <c r="FJ3" s="20"/>
      <c r="FK3" s="20"/>
      <c r="FL3" s="20"/>
      <c r="FM3" s="20"/>
      <c r="FN3" s="20"/>
      <c r="FO3" s="20"/>
      <c r="FP3" s="20"/>
      <c r="FQ3" s="20"/>
      <c r="FR3" s="20"/>
      <c r="FS3" s="20"/>
      <c r="FT3" s="20"/>
      <c r="FU3" s="20"/>
      <c r="FV3" s="20"/>
      <c r="FW3" s="20"/>
      <c r="FX3" s="20"/>
      <c r="FY3" s="20"/>
      <c r="FZ3" s="20"/>
      <c r="GA3" s="20"/>
      <c r="GB3" s="20"/>
      <c r="GC3" s="20"/>
      <c r="GD3" s="20"/>
      <c r="GE3" s="20"/>
      <c r="GF3" s="20"/>
      <c r="GG3" s="20"/>
      <c r="GH3" s="20"/>
      <c r="GI3" s="20"/>
      <c r="GJ3" s="20"/>
      <c r="GK3" s="20"/>
      <c r="GL3" s="20"/>
      <c r="GM3" s="20"/>
      <c r="GN3" s="20"/>
      <c r="GO3" s="20"/>
      <c r="GP3" s="20"/>
      <c r="GQ3" s="20"/>
      <c r="GR3" s="20"/>
      <c r="GS3" s="20"/>
      <c r="GT3" s="20"/>
      <c r="GU3" s="20"/>
      <c r="GV3" s="20"/>
      <c r="GW3" s="20"/>
      <c r="GX3" s="20"/>
      <c r="GY3" s="20"/>
      <c r="GZ3" s="20"/>
      <c r="HA3" s="20"/>
      <c r="HB3" s="20"/>
      <c r="HC3" s="20"/>
      <c r="HD3" s="20"/>
      <c r="HE3" s="20"/>
      <c r="HF3" s="20"/>
      <c r="HG3" s="20"/>
      <c r="HH3" s="20"/>
      <c r="HI3" s="20"/>
      <c r="HJ3" s="20"/>
      <c r="HK3" s="20"/>
      <c r="HL3" s="20"/>
      <c r="HM3" s="20"/>
      <c r="HN3" s="20"/>
      <c r="HO3" s="20"/>
      <c r="HP3" s="20"/>
      <c r="HQ3" s="20"/>
      <c r="HR3" s="20"/>
      <c r="HS3" s="20"/>
      <c r="HT3" s="20"/>
      <c r="HU3" s="20"/>
      <c r="HV3" s="20"/>
      <c r="HW3" s="20"/>
      <c r="HX3" s="20"/>
      <c r="HY3" s="20"/>
      <c r="HZ3" s="20"/>
      <c r="IA3" s="20"/>
      <c r="IB3" s="20"/>
      <c r="IC3" s="20"/>
      <c r="ID3" s="20"/>
      <c r="IE3" s="20"/>
      <c r="IF3" s="20"/>
      <c r="IG3" s="20"/>
      <c r="IH3" s="20"/>
      <c r="II3" s="20"/>
      <c r="IJ3" s="20"/>
      <c r="IK3" s="20"/>
      <c r="IL3" s="20"/>
      <c r="IM3" s="20"/>
      <c r="IN3" s="20"/>
      <c r="IO3" s="20"/>
      <c r="IP3" s="20"/>
      <c r="IQ3" s="20"/>
      <c r="IR3" s="20"/>
      <c r="IS3" s="20"/>
      <c r="IT3" s="20"/>
      <c r="IU3" s="20"/>
    </row>
    <row r="4" spans="1:255" s="83" customFormat="1">
      <c r="B4" s="23"/>
      <c r="C4" s="109"/>
      <c r="D4" s="82"/>
      <c r="E4" s="82"/>
    </row>
    <row r="5" spans="1:255" s="98" customFormat="1">
      <c r="A5" s="96"/>
      <c r="B5" s="23"/>
      <c r="C5" s="123"/>
      <c r="D5" s="8"/>
      <c r="E5" s="8"/>
      <c r="F5" s="61"/>
      <c r="G5" s="62"/>
      <c r="H5" s="63"/>
      <c r="I5" s="63"/>
      <c r="L5" s="113"/>
    </row>
    <row r="6" spans="1:255" s="98" customFormat="1" ht="63">
      <c r="A6" s="96">
        <v>40</v>
      </c>
      <c r="B6" s="71" t="str">
        <f>IF(ISBLANK(C5),IF(ISBLANK(C6),5,CONCATENATE(COUNTA($B$4:B4)+1,".")))</f>
        <v>1.</v>
      </c>
      <c r="C6" s="22" t="s">
        <v>469</v>
      </c>
      <c r="D6" s="8"/>
      <c r="E6" s="8"/>
      <c r="F6" s="215">
        <v>7</v>
      </c>
      <c r="G6" s="228" t="s">
        <v>1</v>
      </c>
      <c r="H6" s="213"/>
      <c r="I6" s="213">
        <f>F6*H6</f>
        <v>0</v>
      </c>
      <c r="L6" s="113"/>
    </row>
    <row r="7" spans="1:255" s="98" customFormat="1">
      <c r="A7" s="96"/>
      <c r="B7" s="23"/>
      <c r="C7" s="22" t="s">
        <v>478</v>
      </c>
      <c r="D7" s="8"/>
      <c r="E7" s="8"/>
      <c r="F7" s="61"/>
      <c r="G7" s="62"/>
      <c r="H7" s="63"/>
      <c r="I7" s="63"/>
      <c r="L7" s="113"/>
    </row>
    <row r="8" spans="1:255" s="98" customFormat="1">
      <c r="A8" s="96"/>
      <c r="B8" s="23"/>
      <c r="C8" s="22" t="s">
        <v>479</v>
      </c>
      <c r="D8" s="8"/>
      <c r="E8" s="8"/>
      <c r="F8" s="61"/>
      <c r="G8" s="62"/>
      <c r="H8" s="63"/>
      <c r="I8" s="63"/>
      <c r="L8" s="113"/>
    </row>
    <row r="9" spans="1:255" s="98" customFormat="1">
      <c r="A9" s="96"/>
      <c r="B9" s="23"/>
      <c r="C9" s="22" t="s">
        <v>480</v>
      </c>
      <c r="D9" s="8"/>
      <c r="E9" s="8"/>
      <c r="F9" s="61"/>
      <c r="G9" s="62"/>
      <c r="H9" s="63"/>
      <c r="I9" s="63"/>
      <c r="L9" s="113"/>
    </row>
    <row r="10" spans="1:255" s="98" customFormat="1">
      <c r="A10" s="96"/>
      <c r="B10" s="23"/>
      <c r="C10" s="22" t="s">
        <v>481</v>
      </c>
      <c r="D10" s="8"/>
      <c r="E10" s="8"/>
      <c r="F10" s="61"/>
      <c r="G10" s="62"/>
      <c r="H10" s="63"/>
      <c r="I10" s="63"/>
      <c r="L10" s="113"/>
    </row>
    <row r="11" spans="1:255" s="98" customFormat="1">
      <c r="A11" s="96"/>
      <c r="B11" s="23"/>
      <c r="C11" s="22" t="s">
        <v>482</v>
      </c>
      <c r="D11" s="8"/>
      <c r="E11" s="8"/>
      <c r="F11" s="61"/>
      <c r="G11" s="62"/>
      <c r="H11" s="63"/>
      <c r="I11" s="63"/>
      <c r="L11" s="113"/>
    </row>
    <row r="12" spans="1:255" s="98" customFormat="1">
      <c r="A12" s="96"/>
      <c r="B12" s="23"/>
      <c r="C12" s="22" t="s">
        <v>473</v>
      </c>
      <c r="D12" s="8"/>
      <c r="E12" s="8"/>
      <c r="F12" s="61"/>
      <c r="G12" s="62"/>
      <c r="H12" s="63"/>
      <c r="I12" s="63"/>
      <c r="L12" s="113"/>
    </row>
    <row r="13" spans="1:255" s="98" customFormat="1">
      <c r="A13" s="96"/>
      <c r="B13" s="23"/>
      <c r="C13" s="22" t="s">
        <v>474</v>
      </c>
      <c r="D13" s="8"/>
      <c r="E13" s="8"/>
      <c r="F13" s="61"/>
      <c r="G13" s="62"/>
      <c r="H13" s="63"/>
      <c r="I13" s="63"/>
      <c r="L13" s="113"/>
    </row>
    <row r="14" spans="1:255" s="98" customFormat="1">
      <c r="A14" s="96"/>
      <c r="B14" s="23"/>
      <c r="C14" s="22" t="s">
        <v>483</v>
      </c>
      <c r="D14" s="8"/>
      <c r="E14" s="8"/>
      <c r="F14" s="61"/>
      <c r="G14" s="62"/>
      <c r="H14" s="63"/>
      <c r="I14" s="63"/>
      <c r="L14" s="113"/>
    </row>
    <row r="15" spans="1:255" s="98" customFormat="1">
      <c r="A15" s="96"/>
      <c r="B15" s="23"/>
      <c r="C15" s="22" t="s">
        <v>484</v>
      </c>
      <c r="D15" s="8"/>
      <c r="E15" s="8"/>
      <c r="F15" s="61"/>
      <c r="G15" s="62"/>
      <c r="H15" s="63"/>
      <c r="I15" s="63"/>
      <c r="L15" s="113"/>
    </row>
    <row r="16" spans="1:255" s="98" customFormat="1" ht="16.5">
      <c r="A16" s="96"/>
      <c r="B16" s="23"/>
      <c r="C16" s="226" t="s">
        <v>485</v>
      </c>
      <c r="D16" s="8"/>
      <c r="E16" s="8"/>
      <c r="F16" s="61"/>
      <c r="G16" s="62"/>
      <c r="H16" s="63"/>
      <c r="I16" s="63"/>
      <c r="L16" s="113"/>
    </row>
    <row r="17" spans="1:21" s="98" customFormat="1">
      <c r="A17" s="96"/>
      <c r="B17" s="23"/>
      <c r="C17" s="227" t="s">
        <v>477</v>
      </c>
      <c r="D17" s="8"/>
      <c r="E17" s="8"/>
      <c r="F17" s="61"/>
      <c r="G17" s="62"/>
      <c r="H17" s="63"/>
      <c r="I17" s="63"/>
      <c r="L17" s="113"/>
    </row>
    <row r="18" spans="1:21" s="98" customFormat="1">
      <c r="A18" s="96"/>
      <c r="B18" s="23"/>
      <c r="C18" s="123"/>
      <c r="D18" s="8"/>
      <c r="E18" s="8"/>
      <c r="F18" s="61"/>
      <c r="G18" s="62"/>
      <c r="H18" s="63"/>
      <c r="I18" s="63"/>
      <c r="L18" s="113"/>
    </row>
    <row r="19" spans="1:21" s="81" customFormat="1" ht="69" customHeight="1">
      <c r="A19" s="96">
        <v>40</v>
      </c>
      <c r="B19" s="71" t="str">
        <f>IF(ISBLANK(C18),IF(ISBLANK(C19),5,CONCATENATE(COUNTA($B$4:B17)+1,".")))</f>
        <v>2.</v>
      </c>
      <c r="C19" s="234" t="s">
        <v>469</v>
      </c>
      <c r="D19" s="234"/>
      <c r="F19" s="215">
        <v>2</v>
      </c>
      <c r="G19" s="228" t="s">
        <v>1</v>
      </c>
      <c r="H19" s="213"/>
      <c r="I19" s="213">
        <f>F19*H19</f>
        <v>0</v>
      </c>
      <c r="L19" s="229"/>
      <c r="M19" s="230"/>
      <c r="N19" s="270"/>
      <c r="O19" s="270"/>
      <c r="P19" s="270"/>
      <c r="Q19" s="215"/>
      <c r="R19" s="228"/>
      <c r="S19" s="213"/>
      <c r="T19" s="231"/>
      <c r="U19" s="229"/>
    </row>
    <row r="20" spans="1:21">
      <c r="A20" s="20"/>
      <c r="C20" s="22" t="s">
        <v>487</v>
      </c>
      <c r="D20" s="79"/>
      <c r="F20" s="80"/>
      <c r="G20" s="232"/>
      <c r="H20" s="232"/>
      <c r="I20" s="74"/>
      <c r="J20" s="20"/>
      <c r="N20" s="22"/>
      <c r="O20" s="79"/>
      <c r="P20" s="81"/>
      <c r="R20" s="80"/>
      <c r="S20" s="232"/>
      <c r="T20" s="232"/>
    </row>
    <row r="21" spans="1:21">
      <c r="A21" s="20"/>
      <c r="C21" s="22" t="s">
        <v>479</v>
      </c>
      <c r="D21" s="79"/>
      <c r="F21" s="80"/>
      <c r="G21" s="232"/>
      <c r="H21" s="232"/>
      <c r="I21" s="74"/>
      <c r="J21" s="20"/>
      <c r="N21" s="22"/>
      <c r="O21" s="79"/>
      <c r="P21" s="81"/>
      <c r="R21" s="80"/>
      <c r="S21" s="232"/>
      <c r="T21" s="232"/>
    </row>
    <row r="22" spans="1:21">
      <c r="A22" s="20"/>
      <c r="C22" s="22" t="s">
        <v>470</v>
      </c>
      <c r="D22" s="79"/>
      <c r="F22" s="80"/>
      <c r="G22" s="232"/>
      <c r="H22" s="232"/>
      <c r="I22" s="74"/>
      <c r="J22" s="20"/>
      <c r="N22" s="22"/>
      <c r="O22" s="79"/>
      <c r="P22" s="81"/>
      <c r="R22" s="80"/>
      <c r="S22" s="232"/>
      <c r="T22" s="232"/>
    </row>
    <row r="23" spans="1:21">
      <c r="A23" s="20"/>
      <c r="C23" s="22" t="s">
        <v>471</v>
      </c>
      <c r="D23" s="79"/>
      <c r="F23" s="80"/>
      <c r="G23" s="232"/>
      <c r="H23" s="232"/>
      <c r="I23" s="74"/>
      <c r="J23" s="20"/>
      <c r="N23" s="22"/>
      <c r="O23" s="79"/>
      <c r="P23" s="81"/>
      <c r="R23" s="80"/>
      <c r="S23" s="232"/>
      <c r="T23" s="232"/>
    </row>
    <row r="24" spans="1:21">
      <c r="A24" s="20"/>
      <c r="C24" s="22" t="s">
        <v>472</v>
      </c>
      <c r="D24" s="79"/>
      <c r="F24" s="80"/>
      <c r="G24" s="232"/>
      <c r="H24" s="232"/>
      <c r="I24" s="74"/>
      <c r="J24" s="20"/>
      <c r="N24" s="22"/>
      <c r="O24" s="79"/>
      <c r="P24" s="81"/>
      <c r="R24" s="80"/>
      <c r="S24" s="232"/>
      <c r="T24" s="232"/>
    </row>
    <row r="25" spans="1:21">
      <c r="A25" s="20"/>
      <c r="C25" s="22" t="s">
        <v>473</v>
      </c>
      <c r="D25" s="79"/>
      <c r="F25" s="80"/>
      <c r="G25" s="232"/>
      <c r="H25" s="232"/>
      <c r="I25" s="74"/>
      <c r="J25" s="20"/>
      <c r="N25" s="22"/>
      <c r="O25" s="79"/>
      <c r="P25" s="81"/>
      <c r="R25" s="80"/>
      <c r="S25" s="232"/>
      <c r="T25" s="232"/>
    </row>
    <row r="26" spans="1:21">
      <c r="A26" s="20"/>
      <c r="C26" s="22" t="s">
        <v>474</v>
      </c>
      <c r="D26" s="79"/>
      <c r="F26" s="80"/>
      <c r="G26" s="232"/>
      <c r="H26" s="232"/>
      <c r="I26" s="74"/>
      <c r="J26" s="20"/>
      <c r="N26" s="22"/>
      <c r="O26" s="79"/>
      <c r="P26" s="81"/>
      <c r="R26" s="80"/>
      <c r="S26" s="232"/>
      <c r="T26" s="232"/>
    </row>
    <row r="27" spans="1:21">
      <c r="A27" s="20"/>
      <c r="C27" s="22" t="s">
        <v>475</v>
      </c>
      <c r="D27" s="79"/>
      <c r="F27" s="80"/>
      <c r="G27" s="232"/>
      <c r="H27" s="232"/>
      <c r="I27" s="74"/>
      <c r="J27" s="20"/>
      <c r="N27" s="22"/>
      <c r="O27" s="79"/>
      <c r="P27" s="81"/>
      <c r="R27" s="80"/>
      <c r="S27" s="232"/>
      <c r="T27" s="232"/>
    </row>
    <row r="28" spans="1:21">
      <c r="A28" s="20"/>
      <c r="C28" s="22" t="s">
        <v>476</v>
      </c>
      <c r="D28" s="79"/>
      <c r="F28" s="80"/>
      <c r="G28" s="232"/>
      <c r="H28" s="232"/>
      <c r="I28" s="74"/>
      <c r="J28" s="20"/>
      <c r="N28" s="22"/>
      <c r="O28" s="79"/>
      <c r="P28" s="81"/>
      <c r="R28" s="80"/>
      <c r="S28" s="232"/>
      <c r="T28" s="232"/>
    </row>
    <row r="29" spans="1:21" ht="16.5">
      <c r="A29" s="20"/>
      <c r="C29" s="226" t="s">
        <v>486</v>
      </c>
      <c r="D29" s="233"/>
      <c r="F29" s="80"/>
      <c r="G29" s="232"/>
      <c r="H29" s="232"/>
      <c r="I29" s="74"/>
      <c r="J29" s="20"/>
      <c r="N29" s="22"/>
      <c r="O29" s="79"/>
      <c r="P29" s="81"/>
      <c r="R29" s="80"/>
      <c r="S29" s="232"/>
      <c r="T29" s="232"/>
    </row>
    <row r="30" spans="1:21">
      <c r="A30" s="20"/>
      <c r="C30" s="227" t="s">
        <v>477</v>
      </c>
      <c r="D30" s="79"/>
      <c r="F30" s="80"/>
      <c r="G30" s="232"/>
      <c r="H30" s="232"/>
      <c r="I30" s="74"/>
      <c r="J30" s="20"/>
      <c r="N30" s="22"/>
      <c r="O30" s="79"/>
      <c r="P30" s="81"/>
      <c r="R30" s="80"/>
      <c r="S30" s="232"/>
      <c r="T30" s="232"/>
    </row>
    <row r="31" spans="1:21" s="98" customFormat="1" ht="16.5">
      <c r="A31" s="96"/>
      <c r="B31" s="23"/>
      <c r="C31" s="177"/>
      <c r="F31" s="61"/>
      <c r="G31" s="62"/>
      <c r="H31" s="63"/>
      <c r="I31" s="63"/>
      <c r="L31" s="113"/>
    </row>
    <row r="32" spans="1:21" s="98" customFormat="1" ht="60.75">
      <c r="A32" s="96">
        <v>40</v>
      </c>
      <c r="B32" s="71" t="str">
        <f>IF(ISBLANK(C31),IF(ISBLANK(C32),5,CONCATENATE(COUNTA($B$4:B30)+1,".")))</f>
        <v>3.</v>
      </c>
      <c r="C32" s="117" t="s">
        <v>491</v>
      </c>
      <c r="F32" s="61"/>
      <c r="G32" s="62"/>
      <c r="H32" s="63"/>
      <c r="I32" s="63"/>
      <c r="L32" s="113"/>
    </row>
    <row r="33" spans="1:12" s="98" customFormat="1">
      <c r="A33" s="96"/>
      <c r="B33" s="23"/>
      <c r="C33" s="176" t="s">
        <v>219</v>
      </c>
      <c r="F33" s="61">
        <v>352</v>
      </c>
      <c r="G33" s="62" t="s">
        <v>2</v>
      </c>
      <c r="H33" s="63"/>
      <c r="I33" s="63">
        <f>F33*H33</f>
        <v>0</v>
      </c>
      <c r="L33" s="113"/>
    </row>
    <row r="34" spans="1:12" s="98" customFormat="1">
      <c r="A34" s="96"/>
      <c r="B34" s="23"/>
      <c r="C34" s="176" t="s">
        <v>488</v>
      </c>
      <c r="F34" s="61">
        <v>82</v>
      </c>
      <c r="G34" s="62" t="s">
        <v>2</v>
      </c>
      <c r="H34" s="63"/>
      <c r="I34" s="63">
        <f>F34*H34</f>
        <v>0</v>
      </c>
      <c r="L34" s="113"/>
    </row>
    <row r="35" spans="1:12" s="98" customFormat="1">
      <c r="A35" s="96"/>
      <c r="B35" s="23"/>
      <c r="C35" s="176" t="s">
        <v>489</v>
      </c>
      <c r="F35" s="61">
        <v>48</v>
      </c>
      <c r="G35" s="62" t="s">
        <v>2</v>
      </c>
      <c r="H35" s="63"/>
      <c r="I35" s="63">
        <f>F35*H35</f>
        <v>0</v>
      </c>
      <c r="L35" s="113"/>
    </row>
    <row r="36" spans="1:12" s="98" customFormat="1">
      <c r="A36" s="96"/>
      <c r="B36" s="23"/>
      <c r="C36" s="176" t="s">
        <v>218</v>
      </c>
      <c r="F36" s="61">
        <v>36</v>
      </c>
      <c r="G36" s="62" t="s">
        <v>2</v>
      </c>
      <c r="H36" s="63"/>
      <c r="I36" s="63">
        <f>F36*H36</f>
        <v>0</v>
      </c>
      <c r="L36" s="113"/>
    </row>
    <row r="37" spans="1:12" s="98" customFormat="1" ht="16.5">
      <c r="A37" s="96"/>
      <c r="B37" s="23"/>
      <c r="C37" s="177"/>
      <c r="F37" s="61"/>
      <c r="G37" s="62"/>
      <c r="H37" s="63"/>
      <c r="I37" s="63"/>
      <c r="L37" s="113"/>
    </row>
    <row r="38" spans="1:12" s="98" customFormat="1" ht="47.25">
      <c r="A38" s="96">
        <v>40</v>
      </c>
      <c r="B38" s="71" t="str">
        <f>IF(ISBLANK(C37),IF(ISBLANK(C38),5,CONCATENATE(COUNTA($B$4:B36)+1,".")))</f>
        <v>4.</v>
      </c>
      <c r="C38" s="117" t="s">
        <v>220</v>
      </c>
      <c r="F38" s="61"/>
      <c r="G38" s="62"/>
      <c r="H38" s="63"/>
      <c r="I38" s="63"/>
      <c r="L38" s="113"/>
    </row>
    <row r="39" spans="1:12" s="98" customFormat="1">
      <c r="A39" s="96"/>
      <c r="B39" s="23"/>
      <c r="C39" s="176" t="s">
        <v>221</v>
      </c>
      <c r="F39" s="61">
        <v>56</v>
      </c>
      <c r="G39" s="62" t="s">
        <v>2</v>
      </c>
      <c r="H39" s="63"/>
      <c r="I39" s="63">
        <f>F39*H39</f>
        <v>0</v>
      </c>
      <c r="L39" s="113"/>
    </row>
    <row r="40" spans="1:12" s="98" customFormat="1">
      <c r="A40" s="96"/>
      <c r="B40" s="23"/>
      <c r="C40" s="176" t="s">
        <v>490</v>
      </c>
      <c r="F40" s="61">
        <v>20</v>
      </c>
      <c r="G40" s="62" t="s">
        <v>2</v>
      </c>
      <c r="H40" s="63"/>
      <c r="I40" s="63">
        <f>F40*H40</f>
        <v>0</v>
      </c>
      <c r="L40" s="113"/>
    </row>
    <row r="41" spans="1:12" s="98" customFormat="1" ht="16.5">
      <c r="A41" s="96"/>
      <c r="B41" s="23"/>
      <c r="C41" s="177"/>
      <c r="F41" s="61"/>
      <c r="G41" s="62"/>
      <c r="H41" s="63"/>
      <c r="I41" s="63"/>
      <c r="L41" s="113"/>
    </row>
    <row r="42" spans="1:12" s="98" customFormat="1" ht="78.75">
      <c r="A42" s="96">
        <v>40</v>
      </c>
      <c r="B42" s="71" t="str">
        <f>IF(ISBLANK(C41),IF(ISBLANK(C42),5,CONCATENATE(COUNTA($B$4:B39)+1,".")))</f>
        <v>5.</v>
      </c>
      <c r="C42" s="117" t="s">
        <v>222</v>
      </c>
      <c r="F42" s="61"/>
      <c r="G42" s="62"/>
      <c r="H42" s="63"/>
      <c r="I42" s="63"/>
      <c r="L42" s="113"/>
    </row>
    <row r="43" spans="1:12" s="98" customFormat="1" ht="16.5">
      <c r="A43" s="96"/>
      <c r="B43" s="23"/>
      <c r="C43" s="177"/>
      <c r="F43" s="61">
        <v>100</v>
      </c>
      <c r="G43" s="62" t="s">
        <v>36</v>
      </c>
      <c r="H43" s="63"/>
      <c r="I43" s="63">
        <f>F43*H43</f>
        <v>0</v>
      </c>
      <c r="L43" s="113"/>
    </row>
    <row r="44" spans="1:12" s="98" customFormat="1" ht="16.5">
      <c r="A44" s="96"/>
      <c r="B44" s="23"/>
      <c r="C44" s="177"/>
      <c r="D44" s="103"/>
      <c r="F44" s="61"/>
      <c r="G44" s="62"/>
      <c r="H44" s="63"/>
      <c r="I44" s="63"/>
      <c r="L44" s="113"/>
    </row>
    <row r="45" spans="1:12" s="98" customFormat="1" ht="31.5">
      <c r="A45" s="96">
        <v>40</v>
      </c>
      <c r="B45" s="71" t="str">
        <f>IF(ISBLANK(C44),IF(ISBLANK(C45),5,CONCATENATE(COUNTA($B$4:B43)+1,".")))</f>
        <v>6.</v>
      </c>
      <c r="C45" s="117" t="s">
        <v>223</v>
      </c>
      <c r="D45" s="103"/>
      <c r="F45" s="61"/>
      <c r="G45" s="62"/>
      <c r="H45" s="63"/>
      <c r="I45" s="63"/>
      <c r="L45" s="113"/>
    </row>
    <row r="46" spans="1:12" s="98" customFormat="1">
      <c r="A46" s="96"/>
      <c r="B46" s="23"/>
      <c r="C46" s="178" t="s">
        <v>217</v>
      </c>
      <c r="F46" s="61">
        <v>200</v>
      </c>
      <c r="G46" s="62" t="s">
        <v>53</v>
      </c>
      <c r="H46" s="63"/>
      <c r="I46" s="63">
        <f>F46*H46</f>
        <v>0</v>
      </c>
      <c r="L46" s="113"/>
    </row>
    <row r="47" spans="1:12" s="98" customFormat="1">
      <c r="A47" s="96"/>
      <c r="B47" s="23"/>
      <c r="C47" s="123"/>
      <c r="D47" s="8"/>
      <c r="E47" s="8"/>
      <c r="F47" s="61"/>
      <c r="G47" s="62"/>
      <c r="H47" s="63"/>
      <c r="I47" s="63"/>
      <c r="L47" s="113"/>
    </row>
    <row r="48" spans="1:12" s="98" customFormat="1" ht="65.25" customHeight="1">
      <c r="A48" s="96">
        <v>40</v>
      </c>
      <c r="B48" s="71" t="str">
        <f>IF(ISBLANK(C47),IF(ISBLANK(C48),5,CONCATENATE(COUNTA($B$4:B46)+1,".")))</f>
        <v>7.</v>
      </c>
      <c r="C48" s="179" t="s">
        <v>492</v>
      </c>
      <c r="D48" s="8"/>
      <c r="E48" s="8"/>
      <c r="F48" s="61"/>
      <c r="G48" s="180"/>
      <c r="H48" s="63"/>
      <c r="I48" s="63"/>
      <c r="L48" s="113"/>
    </row>
    <row r="49" spans="1:12" s="98" customFormat="1">
      <c r="A49" s="96"/>
      <c r="B49" s="23"/>
      <c r="C49" s="214" t="s">
        <v>493</v>
      </c>
      <c r="D49" s="8"/>
      <c r="E49" s="8"/>
      <c r="F49" s="61">
        <v>30</v>
      </c>
      <c r="G49" s="212" t="s">
        <v>0</v>
      </c>
      <c r="H49" s="63"/>
      <c r="I49" s="63">
        <f>F49*H49</f>
        <v>0</v>
      </c>
      <c r="L49" s="113"/>
    </row>
    <row r="50" spans="1:12" s="98" customFormat="1">
      <c r="A50" s="96"/>
      <c r="B50" s="23"/>
      <c r="C50" s="214" t="s">
        <v>494</v>
      </c>
      <c r="D50" s="8"/>
      <c r="E50" s="8"/>
      <c r="F50" s="61">
        <v>80</v>
      </c>
      <c r="G50" s="212" t="s">
        <v>0</v>
      </c>
      <c r="H50" s="63"/>
      <c r="I50" s="63">
        <f>F50*H50</f>
        <v>0</v>
      </c>
      <c r="L50" s="113"/>
    </row>
    <row r="51" spans="1:12" s="98" customFormat="1">
      <c r="A51" s="96"/>
      <c r="B51" s="23"/>
      <c r="C51" s="214" t="s">
        <v>495</v>
      </c>
      <c r="D51" s="8"/>
      <c r="E51" s="8"/>
      <c r="F51" s="61">
        <v>20</v>
      </c>
      <c r="G51" s="212" t="s">
        <v>0</v>
      </c>
      <c r="H51" s="63"/>
      <c r="I51" s="63">
        <f>F51*H51</f>
        <v>0</v>
      </c>
      <c r="L51" s="113"/>
    </row>
    <row r="52" spans="1:12" s="98" customFormat="1">
      <c r="A52" s="96"/>
      <c r="B52" s="23"/>
      <c r="C52" s="123"/>
      <c r="D52" s="8"/>
      <c r="E52" s="8"/>
      <c r="F52" s="61"/>
      <c r="G52" s="62"/>
      <c r="H52" s="63"/>
      <c r="I52" s="63"/>
      <c r="L52" s="113"/>
    </row>
    <row r="53" spans="1:12" s="98" customFormat="1" ht="31.5">
      <c r="A53" s="96">
        <v>40</v>
      </c>
      <c r="B53" s="71" t="str">
        <f>IF(ISBLANK(C52),IF(ISBLANK(C53),5,CONCATENATE(COUNTA($B$4:B51)+1,".")))</f>
        <v>8.</v>
      </c>
      <c r="C53" s="117" t="s">
        <v>496</v>
      </c>
      <c r="D53" s="103"/>
      <c r="F53" s="61"/>
      <c r="G53" s="62"/>
      <c r="H53" s="63"/>
      <c r="I53" s="63"/>
      <c r="L53" s="113"/>
    </row>
    <row r="54" spans="1:12" s="98" customFormat="1">
      <c r="A54" s="96"/>
      <c r="B54" s="23"/>
      <c r="C54" s="235" t="s">
        <v>497</v>
      </c>
      <c r="F54" s="61">
        <v>7</v>
      </c>
      <c r="G54" s="212" t="s">
        <v>1</v>
      </c>
      <c r="H54" s="63"/>
      <c r="I54" s="63">
        <f>F54*H54</f>
        <v>0</v>
      </c>
      <c r="L54" s="113"/>
    </row>
    <row r="55" spans="1:12" s="98" customFormat="1">
      <c r="A55" s="96"/>
      <c r="B55" s="23"/>
      <c r="C55" s="235" t="s">
        <v>498</v>
      </c>
      <c r="D55" s="8"/>
      <c r="E55" s="8"/>
      <c r="F55" s="61">
        <v>2</v>
      </c>
      <c r="G55" s="212" t="s">
        <v>1</v>
      </c>
      <c r="H55" s="63"/>
      <c r="I55" s="63">
        <f>F55*H55</f>
        <v>0</v>
      </c>
      <c r="L55" s="113"/>
    </row>
    <row r="56" spans="1:12" s="98" customFormat="1">
      <c r="A56" s="96"/>
      <c r="B56" s="23"/>
      <c r="C56" s="123"/>
      <c r="D56" s="8"/>
      <c r="E56" s="8"/>
      <c r="F56" s="61"/>
      <c r="G56" s="62"/>
      <c r="H56" s="63"/>
      <c r="I56" s="63"/>
      <c r="L56" s="113"/>
    </row>
    <row r="57" spans="1:12" s="98" customFormat="1" ht="78.75">
      <c r="A57" s="96">
        <v>40</v>
      </c>
      <c r="B57" s="71" t="str">
        <f>IF(ISBLANK(C56),IF(ISBLANK(C57),5,CONCATENATE(COUNTA($B$4:B55)+1,".")))</f>
        <v>9.</v>
      </c>
      <c r="C57" s="126" t="s">
        <v>212</v>
      </c>
      <c r="D57" s="8"/>
      <c r="E57" s="8"/>
      <c r="F57" s="61">
        <v>5</v>
      </c>
      <c r="G57" s="62" t="s">
        <v>1</v>
      </c>
      <c r="H57" s="63"/>
      <c r="I57" s="63">
        <f>F57*H57</f>
        <v>0</v>
      </c>
      <c r="L57" s="113"/>
    </row>
    <row r="58" spans="1:12" s="98" customFormat="1">
      <c r="A58" s="96"/>
      <c r="B58" s="23"/>
      <c r="C58" s="176" t="s">
        <v>213</v>
      </c>
      <c r="D58" s="8"/>
      <c r="E58" s="8"/>
      <c r="F58" s="61"/>
      <c r="G58" s="62"/>
      <c r="H58" s="63"/>
      <c r="I58" s="63"/>
      <c r="L58" s="113"/>
    </row>
    <row r="59" spans="1:12" s="98" customFormat="1">
      <c r="A59" s="96"/>
      <c r="B59" s="23"/>
      <c r="C59" s="176" t="s">
        <v>214</v>
      </c>
      <c r="D59" s="8"/>
      <c r="E59" s="8"/>
      <c r="F59" s="61"/>
      <c r="G59" s="62"/>
      <c r="H59" s="63"/>
      <c r="I59" s="63"/>
      <c r="L59" s="113"/>
    </row>
    <row r="60" spans="1:12" s="98" customFormat="1">
      <c r="A60" s="96"/>
      <c r="B60" s="23"/>
      <c r="C60" s="176" t="s">
        <v>215</v>
      </c>
      <c r="D60" s="8"/>
      <c r="E60" s="8"/>
      <c r="F60" s="61"/>
      <c r="G60" s="62"/>
      <c r="H60" s="63"/>
      <c r="I60" s="63"/>
      <c r="L60" s="113"/>
    </row>
    <row r="61" spans="1:12" s="98" customFormat="1">
      <c r="A61" s="96"/>
      <c r="B61" s="23"/>
      <c r="C61" s="176" t="s">
        <v>216</v>
      </c>
      <c r="D61" s="8"/>
      <c r="E61" s="8"/>
      <c r="F61" s="61"/>
      <c r="G61" s="62"/>
      <c r="H61" s="63"/>
      <c r="I61" s="63"/>
      <c r="L61" s="113"/>
    </row>
    <row r="62" spans="1:12" s="98" customFormat="1">
      <c r="A62" s="96"/>
      <c r="B62" s="23"/>
      <c r="C62" s="123"/>
      <c r="D62" s="8"/>
      <c r="E62" s="8"/>
      <c r="F62" s="61"/>
      <c r="G62" s="62"/>
      <c r="H62" s="63"/>
      <c r="I62" s="63"/>
      <c r="L62" s="113"/>
    </row>
    <row r="63" spans="1:12" s="98" customFormat="1">
      <c r="A63" s="96">
        <v>40</v>
      </c>
      <c r="B63" s="71" t="str">
        <f>IF(ISBLANK(C62),IF(ISBLANK(C63),5,CONCATENATE(COUNTA($B$4:B61)+1,".")))</f>
        <v>10.</v>
      </c>
      <c r="C63" s="236" t="s">
        <v>499</v>
      </c>
      <c r="D63" s="8"/>
      <c r="E63" s="8"/>
      <c r="F63" s="61">
        <v>2</v>
      </c>
      <c r="G63" s="62" t="s">
        <v>1</v>
      </c>
      <c r="H63" s="63"/>
      <c r="I63" s="63">
        <f>F63*H63</f>
        <v>0</v>
      </c>
      <c r="L63" s="113"/>
    </row>
    <row r="64" spans="1:12" s="98" customFormat="1">
      <c r="A64" s="96"/>
      <c r="B64" s="23"/>
      <c r="C64" s="237" t="s">
        <v>500</v>
      </c>
      <c r="D64" s="8"/>
      <c r="E64" s="8"/>
      <c r="F64" s="61"/>
      <c r="G64" s="62"/>
      <c r="H64" s="63"/>
      <c r="I64" s="63"/>
      <c r="L64" s="113"/>
    </row>
    <row r="65" spans="1:12" s="98" customFormat="1">
      <c r="A65" s="96"/>
      <c r="B65" s="23"/>
      <c r="C65" s="227" t="s">
        <v>477</v>
      </c>
      <c r="D65" s="8"/>
      <c r="E65" s="8"/>
      <c r="F65" s="61"/>
      <c r="G65" s="62"/>
      <c r="H65" s="63"/>
      <c r="I65" s="63"/>
      <c r="L65" s="113"/>
    </row>
    <row r="66" spans="1:12" s="98" customFormat="1">
      <c r="A66" s="96"/>
      <c r="B66" s="23"/>
      <c r="C66" s="123"/>
      <c r="D66" s="8"/>
      <c r="E66" s="8"/>
      <c r="F66" s="61"/>
      <c r="G66" s="62"/>
      <c r="H66" s="63"/>
      <c r="I66" s="63"/>
      <c r="L66" s="113"/>
    </row>
    <row r="67" spans="1:12" s="98" customFormat="1" ht="47.25">
      <c r="A67" s="96">
        <v>40</v>
      </c>
      <c r="B67" s="71" t="str">
        <f>IF(ISBLANK(C66),IF(ISBLANK(C67),5,CONCATENATE(COUNTA($B$4:B65)+1,".")))</f>
        <v>11.</v>
      </c>
      <c r="C67" s="214" t="s">
        <v>501</v>
      </c>
      <c r="D67" s="8"/>
      <c r="E67" s="8"/>
      <c r="F67" s="61">
        <v>1</v>
      </c>
      <c r="G67" s="62" t="s">
        <v>1</v>
      </c>
      <c r="H67" s="63"/>
      <c r="I67" s="63">
        <f>F67*H67</f>
        <v>0</v>
      </c>
      <c r="L67" s="113"/>
    </row>
    <row r="68" spans="1:12" s="98" customFormat="1">
      <c r="A68" s="96"/>
      <c r="B68" s="23"/>
      <c r="C68" s="214" t="s">
        <v>502</v>
      </c>
      <c r="D68" s="8"/>
      <c r="E68" s="8"/>
      <c r="F68" s="61"/>
      <c r="G68" s="62"/>
      <c r="H68" s="63"/>
      <c r="I68" s="63"/>
      <c r="L68" s="113"/>
    </row>
    <row r="69" spans="1:12" s="98" customFormat="1">
      <c r="A69" s="96"/>
      <c r="B69" s="23"/>
      <c r="C69" s="214" t="s">
        <v>503</v>
      </c>
      <c r="D69" s="8"/>
      <c r="E69" s="8"/>
      <c r="F69" s="61"/>
      <c r="G69" s="62"/>
      <c r="H69" s="63"/>
      <c r="I69" s="63"/>
      <c r="L69" s="113"/>
    </row>
    <row r="70" spans="1:12" s="98" customFormat="1">
      <c r="A70" s="96"/>
      <c r="B70" s="23"/>
      <c r="C70" s="214" t="s">
        <v>504</v>
      </c>
      <c r="D70" s="8"/>
      <c r="E70" s="8"/>
      <c r="F70" s="61"/>
      <c r="G70" s="62"/>
      <c r="H70" s="63"/>
      <c r="I70" s="63"/>
      <c r="L70" s="113"/>
    </row>
    <row r="71" spans="1:12" s="98" customFormat="1">
      <c r="A71" s="96"/>
      <c r="B71" s="23"/>
      <c r="C71" s="214" t="s">
        <v>506</v>
      </c>
      <c r="D71" s="8"/>
      <c r="E71" s="8"/>
      <c r="F71" s="61"/>
      <c r="G71" s="62"/>
      <c r="H71" s="63"/>
      <c r="I71" s="63"/>
      <c r="L71" s="113"/>
    </row>
    <row r="72" spans="1:12" s="98" customFormat="1">
      <c r="A72" s="96"/>
      <c r="B72" s="23"/>
      <c r="C72" s="214" t="s">
        <v>507</v>
      </c>
      <c r="D72" s="8"/>
      <c r="E72" s="8"/>
      <c r="F72" s="61"/>
      <c r="G72" s="62"/>
      <c r="H72" s="63"/>
      <c r="I72" s="63"/>
      <c r="L72" s="113"/>
    </row>
    <row r="73" spans="1:12" s="98" customFormat="1">
      <c r="A73" s="96"/>
      <c r="B73" s="23"/>
      <c r="C73" s="214" t="s">
        <v>505</v>
      </c>
      <c r="D73" s="8"/>
      <c r="E73" s="8"/>
      <c r="F73" s="61"/>
      <c r="G73" s="62"/>
      <c r="H73" s="63"/>
      <c r="I73" s="63"/>
      <c r="L73" s="113"/>
    </row>
    <row r="74" spans="1:12" s="98" customFormat="1">
      <c r="A74" s="96"/>
      <c r="B74" s="23"/>
      <c r="C74" s="123"/>
      <c r="D74" s="8"/>
      <c r="E74" s="8"/>
      <c r="F74" s="61"/>
      <c r="G74" s="62"/>
      <c r="H74" s="63"/>
      <c r="I74" s="63"/>
      <c r="L74" s="113"/>
    </row>
    <row r="75" spans="1:12" s="98" customFormat="1" ht="35.25" customHeight="1">
      <c r="A75" s="96">
        <v>40</v>
      </c>
      <c r="B75" s="71" t="str">
        <f>IF(ISBLANK(C74),IF(ISBLANK(C75),5,CONCATENATE(COUNTA($B$4:B73)+1,".")))</f>
        <v>12.</v>
      </c>
      <c r="C75" s="238" t="s">
        <v>509</v>
      </c>
      <c r="D75" s="8"/>
      <c r="E75" s="8"/>
      <c r="F75" s="61"/>
      <c r="G75" s="62"/>
      <c r="H75" s="63"/>
      <c r="I75" s="63"/>
      <c r="L75" s="113"/>
    </row>
    <row r="76" spans="1:12" s="98" customFormat="1">
      <c r="A76" s="96"/>
      <c r="B76" s="23"/>
      <c r="C76" s="214" t="s">
        <v>508</v>
      </c>
      <c r="D76" s="8"/>
      <c r="E76" s="8"/>
      <c r="F76" s="61">
        <v>3</v>
      </c>
      <c r="G76" s="62" t="s">
        <v>1</v>
      </c>
      <c r="H76" s="63"/>
      <c r="I76" s="63">
        <f>F76*H76</f>
        <v>0</v>
      </c>
      <c r="L76" s="113"/>
    </row>
    <row r="77" spans="1:12" s="98" customFormat="1">
      <c r="A77" s="96"/>
      <c r="B77" s="23"/>
      <c r="C77" s="259" t="s">
        <v>610</v>
      </c>
      <c r="D77" s="8"/>
      <c r="E77" s="8"/>
      <c r="F77" s="61">
        <v>10</v>
      </c>
      <c r="G77" s="62" t="s">
        <v>1</v>
      </c>
      <c r="H77" s="63"/>
      <c r="I77" s="63">
        <f>F77*H77</f>
        <v>0</v>
      </c>
      <c r="L77" s="113"/>
    </row>
    <row r="78" spans="1:12" s="98" customFormat="1">
      <c r="A78" s="96"/>
      <c r="B78" s="23"/>
      <c r="C78" s="214" t="s">
        <v>510</v>
      </c>
      <c r="D78" s="8"/>
      <c r="E78" s="8"/>
      <c r="F78" s="61"/>
      <c r="G78" s="62"/>
      <c r="H78" s="63"/>
      <c r="I78" s="63"/>
      <c r="L78" s="113"/>
    </row>
    <row r="79" spans="1:12" s="98" customFormat="1">
      <c r="A79" s="96"/>
      <c r="B79" s="23"/>
      <c r="C79" s="123"/>
      <c r="D79" s="8"/>
      <c r="E79" s="8"/>
      <c r="F79" s="61"/>
      <c r="G79" s="62"/>
      <c r="H79" s="63"/>
      <c r="I79" s="63"/>
      <c r="L79" s="113"/>
    </row>
    <row r="80" spans="1:12" s="67" customFormat="1" ht="52.5" customHeight="1">
      <c r="A80" s="96">
        <v>40</v>
      </c>
      <c r="B80" s="71" t="str">
        <f>IF(ISBLANK(C79),IF(ISBLANK(C80),5,CONCATENATE(COUNTA($B$4:B4)+1,".")))</f>
        <v>1.</v>
      </c>
      <c r="C80" s="124" t="s">
        <v>64</v>
      </c>
      <c r="D80" s="89"/>
      <c r="E80" s="88"/>
      <c r="F80" s="61">
        <v>1</v>
      </c>
      <c r="G80" s="66" t="s">
        <v>1</v>
      </c>
      <c r="H80" s="266" t="s">
        <v>624</v>
      </c>
      <c r="I80" s="63"/>
      <c r="J80" s="125"/>
      <c r="K80" s="98"/>
      <c r="L80" s="113"/>
    </row>
    <row r="81" spans="1:12">
      <c r="B81" s="69"/>
      <c r="C81" s="90"/>
      <c r="D81" s="61"/>
      <c r="E81" s="61"/>
      <c r="F81" s="68"/>
      <c r="G81" s="65"/>
      <c r="H81" s="70"/>
      <c r="I81" s="95"/>
      <c r="K81" s="83"/>
      <c r="L81" s="120"/>
    </row>
    <row r="82" spans="1:12" s="98" customFormat="1">
      <c r="A82" s="96"/>
      <c r="B82" s="23"/>
      <c r="C82" s="100"/>
      <c r="D82" s="82"/>
      <c r="E82" s="99"/>
      <c r="F82" s="61"/>
      <c r="G82" s="62"/>
      <c r="L82" s="113"/>
    </row>
    <row r="83" spans="1:12">
      <c r="A83" s="96">
        <v>40</v>
      </c>
      <c r="B83" s="71" t="str">
        <f>IF(ISBLANK(C82),IF(ISBLANK(C83),5,CONCATENATE(COUNTA($B$3:B82)+1,".")))</f>
        <v>14.</v>
      </c>
      <c r="C83" s="64" t="s">
        <v>13</v>
      </c>
      <c r="D83" s="61"/>
      <c r="E83" s="61"/>
      <c r="F83" s="68"/>
      <c r="G83" s="61"/>
      <c r="K83" s="98"/>
      <c r="L83" s="113"/>
    </row>
    <row r="84" spans="1:12">
      <c r="B84" s="69"/>
      <c r="C84" s="64" t="s">
        <v>14</v>
      </c>
      <c r="D84" s="61"/>
      <c r="E84" s="61"/>
      <c r="F84" s="68"/>
      <c r="G84" s="61"/>
      <c r="K84" s="98"/>
      <c r="L84" s="113"/>
    </row>
    <row r="85" spans="1:12">
      <c r="B85" s="69"/>
      <c r="C85" s="64" t="s">
        <v>15</v>
      </c>
      <c r="D85" s="61"/>
      <c r="E85" s="61"/>
      <c r="F85" s="68"/>
      <c r="G85" s="61"/>
      <c r="K85" s="98"/>
      <c r="L85" s="113"/>
    </row>
    <row r="86" spans="1:12">
      <c r="B86" s="69"/>
      <c r="C86" s="64" t="s">
        <v>16</v>
      </c>
      <c r="D86" s="61"/>
      <c r="E86" s="61"/>
      <c r="F86" s="68"/>
      <c r="G86" s="61"/>
      <c r="K86" s="98"/>
      <c r="L86" s="113"/>
    </row>
    <row r="87" spans="1:12">
      <c r="B87" s="69"/>
      <c r="C87" s="64" t="s">
        <v>17</v>
      </c>
      <c r="D87" s="61"/>
      <c r="E87" s="61"/>
      <c r="F87" s="68">
        <v>5</v>
      </c>
      <c r="G87" s="65" t="s">
        <v>18</v>
      </c>
      <c r="H87" s="70"/>
      <c r="I87" s="70">
        <f>SUM(I5:I86)*F87/100</f>
        <v>0</v>
      </c>
      <c r="K87" s="98"/>
      <c r="L87" s="113"/>
    </row>
    <row r="88" spans="1:12" ht="16.5" thickBot="1">
      <c r="B88" s="29"/>
      <c r="C88" s="30"/>
      <c r="D88" s="29"/>
      <c r="E88" s="29"/>
      <c r="F88" s="29"/>
      <c r="G88" s="29"/>
      <c r="H88" s="29"/>
      <c r="I88" s="29"/>
      <c r="K88" s="98"/>
      <c r="L88" s="113"/>
    </row>
    <row r="89" spans="1:12" ht="18">
      <c r="E89" s="77" t="str">
        <f>C3</f>
        <v>PREZRAČEVANJE</v>
      </c>
      <c r="G89" s="77" t="s">
        <v>43</v>
      </c>
      <c r="I89" s="70">
        <f>SUM(I5:I87)</f>
        <v>0</v>
      </c>
    </row>
    <row r="90" spans="1:12" s="74" customFormat="1" ht="18">
      <c r="A90" s="31"/>
      <c r="B90" s="20"/>
      <c r="C90" s="20" t="s">
        <v>29</v>
      </c>
      <c r="D90" s="20"/>
      <c r="E90" s="20"/>
      <c r="F90" s="20"/>
      <c r="G90" s="77"/>
      <c r="H90" s="20"/>
      <c r="I90" s="78"/>
    </row>
    <row r="91" spans="1:12" ht="18">
      <c r="A91" s="31"/>
      <c r="C91" s="54" t="s">
        <v>28</v>
      </c>
      <c r="G91" s="77"/>
      <c r="I91" s="78"/>
    </row>
  </sheetData>
  <mergeCells count="2">
    <mergeCell ref="C1:E1"/>
    <mergeCell ref="N19:P19"/>
  </mergeCells>
  <pageMargins left="1.1811023622047245" right="0.39370078740157483" top="0.78740157480314965" bottom="0.78740157480314965" header="0.31496062992125984" footer="0.31496062992125984"/>
  <pageSetup paperSize="9" scale="77" fitToHeight="50" orientation="portrait" r:id="rId1"/>
  <headerFooter>
    <oddHeader xml:space="preserve">&amp;LPopis del strojnih instalacij in strojne opreme&amp;Rprojekt: 17140-00
načrt: SPK - 5
</oddHeader>
    <oddFooter>&amp;C&amp;A&amp;R&amp;P/&amp;N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7030A0"/>
  </sheetPr>
  <dimension ref="A1:IU147"/>
  <sheetViews>
    <sheetView view="pageBreakPreview" topLeftCell="A126" zoomScaleNormal="100" zoomScaleSheetLayoutView="100" workbookViewId="0">
      <selection activeCell="H137" sqref="H4:H137"/>
    </sheetView>
  </sheetViews>
  <sheetFormatPr defaultRowHeight="15.75"/>
  <cols>
    <col min="1" max="1" width="3.28515625" style="33" customWidth="1"/>
    <col min="2" max="2" width="3.28515625" style="20" customWidth="1"/>
    <col min="3" max="3" width="47.7109375" style="22" customWidth="1"/>
    <col min="4" max="4" width="13.7109375" style="20" customWidth="1"/>
    <col min="5" max="5" width="4.7109375" style="20" customWidth="1"/>
    <col min="6" max="6" width="6.7109375" style="20" customWidth="1"/>
    <col min="7" max="7" width="8.7109375" style="20" customWidth="1"/>
    <col min="8" max="9" width="10.7109375" style="20" customWidth="1"/>
    <col min="10" max="10" width="22.28515625" style="74" customWidth="1"/>
    <col min="11" max="16384" width="9.140625" style="20"/>
  </cols>
  <sheetData>
    <row r="1" spans="1:255">
      <c r="A1" s="19" t="s">
        <v>3</v>
      </c>
      <c r="B1" s="19"/>
      <c r="C1" s="268" t="s">
        <v>4</v>
      </c>
      <c r="D1" s="268"/>
      <c r="E1" s="268"/>
      <c r="F1" s="76" t="s">
        <v>5</v>
      </c>
      <c r="G1" s="76" t="s">
        <v>6</v>
      </c>
      <c r="H1" s="21" t="s">
        <v>8</v>
      </c>
      <c r="I1" s="50" t="s">
        <v>7</v>
      </c>
    </row>
    <row r="3" spans="1:255" s="31" customFormat="1" ht="18.75" customHeight="1">
      <c r="A3" s="36">
        <v>50</v>
      </c>
      <c r="C3" s="41" t="s">
        <v>67</v>
      </c>
      <c r="D3" s="79"/>
      <c r="E3" s="81"/>
      <c r="F3" s="20"/>
      <c r="G3" s="80"/>
      <c r="H3" s="20"/>
      <c r="I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c r="BG3" s="20"/>
      <c r="BH3" s="20"/>
      <c r="BI3" s="20"/>
      <c r="BJ3" s="20"/>
      <c r="BK3" s="20"/>
      <c r="BL3" s="20"/>
      <c r="BM3" s="20"/>
      <c r="BN3" s="20"/>
      <c r="BO3" s="20"/>
      <c r="BP3" s="20"/>
      <c r="BQ3" s="20"/>
      <c r="BR3" s="20"/>
      <c r="BS3" s="20"/>
      <c r="BT3" s="20"/>
      <c r="BU3" s="20"/>
      <c r="BV3" s="20"/>
      <c r="BW3" s="20"/>
      <c r="BX3" s="20"/>
      <c r="BY3" s="20"/>
      <c r="BZ3" s="20"/>
      <c r="CA3" s="20"/>
      <c r="CB3" s="20"/>
      <c r="CC3" s="20"/>
      <c r="CD3" s="20"/>
      <c r="CE3" s="20"/>
      <c r="CF3" s="20"/>
      <c r="CG3" s="20"/>
      <c r="CH3" s="20"/>
      <c r="CI3" s="20"/>
      <c r="CJ3" s="20"/>
      <c r="CK3" s="20"/>
      <c r="CL3" s="20"/>
      <c r="CM3" s="20"/>
      <c r="CN3" s="20"/>
      <c r="CO3" s="20"/>
      <c r="CP3" s="20"/>
      <c r="CQ3" s="20"/>
      <c r="CR3" s="20"/>
      <c r="CS3" s="20"/>
      <c r="CT3" s="20"/>
      <c r="CU3" s="20"/>
      <c r="CV3" s="20"/>
      <c r="CW3" s="20"/>
      <c r="CX3" s="20"/>
      <c r="CY3" s="20"/>
      <c r="CZ3" s="20"/>
      <c r="DA3" s="20"/>
      <c r="DB3" s="20"/>
      <c r="DC3" s="20"/>
      <c r="DD3" s="20"/>
      <c r="DE3" s="20"/>
      <c r="DF3" s="20"/>
      <c r="DG3" s="20"/>
      <c r="DH3" s="20"/>
      <c r="DI3" s="20"/>
      <c r="DJ3" s="20"/>
      <c r="DK3" s="20"/>
      <c r="DL3" s="20"/>
      <c r="DM3" s="20"/>
      <c r="DN3" s="20"/>
      <c r="DO3" s="20"/>
      <c r="DP3" s="20"/>
      <c r="DQ3" s="20"/>
      <c r="DR3" s="20"/>
      <c r="DS3" s="20"/>
      <c r="DT3" s="20"/>
      <c r="DU3" s="20"/>
      <c r="DV3" s="20"/>
      <c r="DW3" s="20"/>
      <c r="DX3" s="20"/>
      <c r="DY3" s="20"/>
      <c r="DZ3" s="20"/>
      <c r="EA3" s="20"/>
      <c r="EB3" s="20"/>
      <c r="EC3" s="20"/>
      <c r="ED3" s="20"/>
      <c r="EE3" s="20"/>
      <c r="EF3" s="20"/>
      <c r="EG3" s="20"/>
      <c r="EH3" s="20"/>
      <c r="EI3" s="20"/>
      <c r="EJ3" s="20"/>
      <c r="EK3" s="20"/>
      <c r="EL3" s="20"/>
      <c r="EM3" s="20"/>
      <c r="EN3" s="20"/>
      <c r="EO3" s="20"/>
      <c r="EP3" s="20"/>
      <c r="EQ3" s="20"/>
      <c r="ER3" s="20"/>
      <c r="ES3" s="20"/>
      <c r="ET3" s="20"/>
      <c r="EU3" s="20"/>
      <c r="EV3" s="20"/>
      <c r="EW3" s="20"/>
      <c r="EX3" s="20"/>
      <c r="EY3" s="20"/>
      <c r="EZ3" s="20"/>
      <c r="FA3" s="20"/>
      <c r="FB3" s="20"/>
      <c r="FC3" s="20"/>
      <c r="FD3" s="20"/>
      <c r="FE3" s="20"/>
      <c r="FF3" s="20"/>
      <c r="FG3" s="20"/>
      <c r="FH3" s="20"/>
      <c r="FI3" s="20"/>
      <c r="FJ3" s="20"/>
      <c r="FK3" s="20"/>
      <c r="FL3" s="20"/>
      <c r="FM3" s="20"/>
      <c r="FN3" s="20"/>
      <c r="FO3" s="20"/>
      <c r="FP3" s="20"/>
      <c r="FQ3" s="20"/>
      <c r="FR3" s="20"/>
      <c r="FS3" s="20"/>
      <c r="FT3" s="20"/>
      <c r="FU3" s="20"/>
      <c r="FV3" s="20"/>
      <c r="FW3" s="20"/>
      <c r="FX3" s="20"/>
      <c r="FY3" s="20"/>
      <c r="FZ3" s="20"/>
      <c r="GA3" s="20"/>
      <c r="GB3" s="20"/>
      <c r="GC3" s="20"/>
      <c r="GD3" s="20"/>
      <c r="GE3" s="20"/>
      <c r="GF3" s="20"/>
      <c r="GG3" s="20"/>
      <c r="GH3" s="20"/>
      <c r="GI3" s="20"/>
      <c r="GJ3" s="20"/>
      <c r="GK3" s="20"/>
      <c r="GL3" s="20"/>
      <c r="GM3" s="20"/>
      <c r="GN3" s="20"/>
      <c r="GO3" s="20"/>
      <c r="GP3" s="20"/>
      <c r="GQ3" s="20"/>
      <c r="GR3" s="20"/>
      <c r="GS3" s="20"/>
      <c r="GT3" s="20"/>
      <c r="GU3" s="20"/>
      <c r="GV3" s="20"/>
      <c r="GW3" s="20"/>
      <c r="GX3" s="20"/>
      <c r="GY3" s="20"/>
      <c r="GZ3" s="20"/>
      <c r="HA3" s="20"/>
      <c r="HB3" s="20"/>
      <c r="HC3" s="20"/>
      <c r="HD3" s="20"/>
      <c r="HE3" s="20"/>
      <c r="HF3" s="20"/>
      <c r="HG3" s="20"/>
      <c r="HH3" s="20"/>
      <c r="HI3" s="20"/>
      <c r="HJ3" s="20"/>
      <c r="HK3" s="20"/>
      <c r="HL3" s="20"/>
      <c r="HM3" s="20"/>
      <c r="HN3" s="20"/>
      <c r="HO3" s="20"/>
      <c r="HP3" s="20"/>
      <c r="HQ3" s="20"/>
      <c r="HR3" s="20"/>
      <c r="HS3" s="20"/>
      <c r="HT3" s="20"/>
      <c r="HU3" s="20"/>
      <c r="HV3" s="20"/>
      <c r="HW3" s="20"/>
      <c r="HX3" s="20"/>
      <c r="HY3" s="20"/>
      <c r="HZ3" s="20"/>
      <c r="IA3" s="20"/>
      <c r="IB3" s="20"/>
      <c r="IC3" s="20"/>
      <c r="ID3" s="20"/>
      <c r="IE3" s="20"/>
      <c r="IF3" s="20"/>
      <c r="IG3" s="20"/>
      <c r="IH3" s="20"/>
      <c r="II3" s="20"/>
      <c r="IJ3" s="20"/>
      <c r="IK3" s="20"/>
      <c r="IL3" s="20"/>
      <c r="IM3" s="20"/>
      <c r="IN3" s="20"/>
      <c r="IO3" s="20"/>
      <c r="IP3" s="20"/>
      <c r="IQ3" s="20"/>
      <c r="IR3" s="20"/>
      <c r="IS3" s="20"/>
      <c r="IT3" s="20"/>
      <c r="IU3" s="20"/>
    </row>
    <row r="4" spans="1:255" s="83" customFormat="1">
      <c r="B4" s="23"/>
      <c r="C4" s="109"/>
      <c r="D4" s="82"/>
      <c r="E4" s="82"/>
    </row>
    <row r="5" spans="1:255" s="98" customFormat="1">
      <c r="A5" s="96" t="s">
        <v>224</v>
      </c>
      <c r="B5" s="71" t="str">
        <f>IF(ISBLANK(C4),IF(ISBLANK(C5),5,CONCATENATE(COUNTA($B3:B$4)+1,".")))</f>
        <v>1.</v>
      </c>
      <c r="C5" s="222" t="s">
        <v>458</v>
      </c>
      <c r="E5" s="20"/>
      <c r="F5" s="61">
        <v>16</v>
      </c>
      <c r="G5" s="85" t="s">
        <v>1</v>
      </c>
      <c r="H5" s="63"/>
      <c r="I5" s="63">
        <f>F5*H5</f>
        <v>0</v>
      </c>
    </row>
    <row r="6" spans="1:255" s="98" customFormat="1" ht="87" customHeight="1">
      <c r="A6" s="96"/>
      <c r="B6" s="23"/>
      <c r="C6" s="223" t="s">
        <v>459</v>
      </c>
      <c r="E6" s="20"/>
      <c r="F6" s="20"/>
      <c r="G6" s="20"/>
    </row>
    <row r="7" spans="1:255" s="98" customFormat="1">
      <c r="A7" s="96"/>
      <c r="B7" s="23"/>
      <c r="C7" s="224" t="s">
        <v>460</v>
      </c>
      <c r="E7" s="20"/>
      <c r="F7" s="20"/>
      <c r="G7" s="20"/>
    </row>
    <row r="8" spans="1:255" s="98" customFormat="1">
      <c r="A8" s="96"/>
      <c r="B8" s="23"/>
      <c r="C8" s="224" t="s">
        <v>461</v>
      </c>
      <c r="E8" s="20"/>
      <c r="F8" s="61"/>
      <c r="G8" s="85"/>
      <c r="H8" s="63"/>
      <c r="I8" s="63"/>
    </row>
    <row r="9" spans="1:255" s="98" customFormat="1">
      <c r="A9" s="96"/>
      <c r="B9" s="23"/>
      <c r="C9" s="224" t="s">
        <v>462</v>
      </c>
      <c r="E9" s="20"/>
      <c r="F9" s="20"/>
      <c r="G9" s="20"/>
    </row>
    <row r="10" spans="1:255" s="98" customFormat="1">
      <c r="A10" s="96"/>
      <c r="B10" s="23"/>
      <c r="C10" s="163" t="s">
        <v>463</v>
      </c>
      <c r="E10" s="20"/>
      <c r="F10" s="20"/>
      <c r="G10" s="20"/>
    </row>
    <row r="11" spans="1:255" s="98" customFormat="1">
      <c r="A11" s="96"/>
      <c r="B11" s="23"/>
      <c r="C11" s="163"/>
      <c r="E11" s="20"/>
      <c r="F11" s="20"/>
      <c r="G11" s="20"/>
    </row>
    <row r="12" spans="1:255" s="98" customFormat="1">
      <c r="A12" s="96"/>
      <c r="B12" s="23"/>
      <c r="C12" s="116" t="s">
        <v>464</v>
      </c>
      <c r="D12" s="83" t="s">
        <v>65</v>
      </c>
      <c r="E12" s="20"/>
      <c r="F12" s="20"/>
      <c r="G12" s="20"/>
    </row>
    <row r="13" spans="1:255" s="98" customFormat="1">
      <c r="A13" s="96"/>
      <c r="B13" s="23"/>
      <c r="C13" s="116"/>
      <c r="E13" s="20"/>
      <c r="F13" s="20"/>
      <c r="G13" s="20"/>
    </row>
    <row r="14" spans="1:255" s="98" customFormat="1">
      <c r="A14" s="96"/>
      <c r="B14" s="23"/>
      <c r="C14" s="116" t="s">
        <v>465</v>
      </c>
      <c r="D14" s="83" t="s">
        <v>65</v>
      </c>
      <c r="E14" s="20"/>
      <c r="F14" s="20"/>
      <c r="G14" s="20"/>
    </row>
    <row r="15" spans="1:255" s="98" customFormat="1">
      <c r="A15" s="96"/>
      <c r="B15" s="23"/>
      <c r="C15" s="225" t="s">
        <v>466</v>
      </c>
      <c r="D15" s="83" t="s">
        <v>65</v>
      </c>
      <c r="E15" s="20"/>
      <c r="F15" s="20"/>
      <c r="G15" s="20"/>
    </row>
    <row r="16" spans="1:255" s="74" customFormat="1">
      <c r="A16" s="20"/>
      <c r="B16" s="20"/>
      <c r="C16" s="83"/>
      <c r="D16" s="20"/>
      <c r="E16" s="20"/>
      <c r="F16" s="141"/>
      <c r="G16" s="142"/>
      <c r="H16" s="143"/>
      <c r="I16" s="143"/>
      <c r="K16" s="20"/>
      <c r="L16" s="20"/>
      <c r="M16" s="20"/>
      <c r="N16" s="20"/>
      <c r="O16" s="20"/>
      <c r="P16" s="20"/>
    </row>
    <row r="17" spans="1:10" s="141" customFormat="1" ht="52.5" customHeight="1">
      <c r="A17" s="96" t="s">
        <v>224</v>
      </c>
      <c r="B17" s="71" t="str">
        <f>IF(ISBLANK(C16),IF(ISBLANK(C17),5,CONCATENATE(COUNTA($B$4:B15)+1,".")))</f>
        <v>2.</v>
      </c>
      <c r="C17" s="239" t="s">
        <v>609</v>
      </c>
      <c r="D17" s="140"/>
      <c r="E17" s="147"/>
      <c r="G17" s="142"/>
      <c r="H17" s="143"/>
      <c r="I17" s="143"/>
      <c r="J17" s="125"/>
    </row>
    <row r="18" spans="1:10" s="141" customFormat="1">
      <c r="A18" s="20"/>
      <c r="B18" s="20"/>
      <c r="C18" s="146" t="s">
        <v>137</v>
      </c>
      <c r="F18" s="141">
        <v>30</v>
      </c>
      <c r="G18" s="142" t="s">
        <v>2</v>
      </c>
      <c r="H18" s="143"/>
      <c r="I18" s="143">
        <f>F18*H18</f>
        <v>0</v>
      </c>
      <c r="J18" s="125"/>
    </row>
    <row r="19" spans="1:10" s="141" customFormat="1">
      <c r="A19" s="20"/>
      <c r="B19" s="20"/>
      <c r="C19" s="146" t="s">
        <v>125</v>
      </c>
      <c r="F19" s="141">
        <v>30</v>
      </c>
      <c r="G19" s="142" t="s">
        <v>2</v>
      </c>
      <c r="H19" s="143"/>
      <c r="I19" s="143">
        <f>F19*H19</f>
        <v>0</v>
      </c>
      <c r="J19" s="125"/>
    </row>
    <row r="20" spans="1:10" s="141" customFormat="1">
      <c r="A20" s="20"/>
      <c r="B20" s="20"/>
      <c r="C20" s="146" t="s">
        <v>126</v>
      </c>
      <c r="F20" s="141">
        <v>84</v>
      </c>
      <c r="G20" s="142" t="s">
        <v>2</v>
      </c>
      <c r="H20" s="143"/>
      <c r="I20" s="143">
        <f>F20*H20</f>
        <v>0</v>
      </c>
      <c r="J20" s="125"/>
    </row>
    <row r="21" spans="1:10" s="141" customFormat="1">
      <c r="A21" s="20"/>
      <c r="B21" s="139"/>
      <c r="C21" s="146" t="s">
        <v>127</v>
      </c>
      <c r="F21" s="141">
        <v>114</v>
      </c>
      <c r="G21" s="142" t="s">
        <v>2</v>
      </c>
      <c r="H21" s="143"/>
      <c r="I21" s="143">
        <f>F21*H21</f>
        <v>0</v>
      </c>
      <c r="J21" s="125"/>
    </row>
    <row r="22" spans="1:10" s="141" customFormat="1">
      <c r="A22" s="20"/>
      <c r="B22" s="139"/>
      <c r="C22" s="146" t="s">
        <v>128</v>
      </c>
      <c r="F22" s="141">
        <v>264</v>
      </c>
      <c r="G22" s="142" t="s">
        <v>2</v>
      </c>
      <c r="H22" s="143"/>
      <c r="I22" s="143">
        <f>F22*H22</f>
        <v>0</v>
      </c>
      <c r="J22" s="125"/>
    </row>
    <row r="23" spans="1:10" s="141" customFormat="1">
      <c r="A23" s="20"/>
      <c r="B23" s="139"/>
      <c r="C23" s="146"/>
      <c r="G23" s="142"/>
      <c r="H23" s="143"/>
      <c r="I23" s="143"/>
      <c r="J23" s="125"/>
    </row>
    <row r="24" spans="1:10" s="141" customFormat="1">
      <c r="A24" s="20"/>
      <c r="B24" s="139"/>
      <c r="C24" s="146"/>
      <c r="G24" s="142"/>
      <c r="H24" s="143"/>
      <c r="I24" s="143"/>
      <c r="J24" s="125"/>
    </row>
    <row r="25" spans="1:10" s="141" customFormat="1" ht="38.25" customHeight="1">
      <c r="A25" s="96" t="s">
        <v>224</v>
      </c>
      <c r="B25" s="71" t="str">
        <f>IF(ISBLANK(C24),IF(ISBLANK(C25),5,CONCATENATE(COUNTA($B$4:B23)+1,".")))</f>
        <v>3.</v>
      </c>
      <c r="C25" s="140" t="s">
        <v>129</v>
      </c>
      <c r="D25" s="140"/>
      <c r="E25" s="147"/>
      <c r="G25" s="142"/>
      <c r="H25" s="143"/>
      <c r="I25" s="143"/>
      <c r="J25" s="125"/>
    </row>
    <row r="26" spans="1:10" s="141" customFormat="1" ht="18.75" customHeight="1">
      <c r="A26" s="74"/>
      <c r="B26" s="20"/>
      <c r="C26" s="147" t="s">
        <v>135</v>
      </c>
      <c r="D26" s="147"/>
      <c r="E26" s="147"/>
      <c r="G26" s="142"/>
      <c r="H26" s="143"/>
      <c r="I26" s="143"/>
      <c r="J26" s="125"/>
    </row>
    <row r="27" spans="1:10" s="141" customFormat="1">
      <c r="A27" s="36"/>
      <c r="B27" s="154"/>
      <c r="C27" s="146" t="s">
        <v>130</v>
      </c>
      <c r="G27" s="142"/>
      <c r="H27" s="143"/>
      <c r="I27" s="143"/>
      <c r="J27" s="125"/>
    </row>
    <row r="28" spans="1:10" s="141" customFormat="1" ht="36.75" customHeight="1">
      <c r="A28" s="20"/>
      <c r="B28" s="20"/>
      <c r="C28" s="140" t="s">
        <v>136</v>
      </c>
      <c r="D28" s="140"/>
      <c r="E28" s="147"/>
      <c r="G28" s="142"/>
      <c r="H28" s="143"/>
      <c r="I28" s="143"/>
      <c r="J28" s="125"/>
    </row>
    <row r="29" spans="1:10" s="141" customFormat="1">
      <c r="A29" s="32"/>
      <c r="B29" s="139"/>
      <c r="C29" s="214" t="s">
        <v>137</v>
      </c>
      <c r="D29" s="141" t="s">
        <v>131</v>
      </c>
      <c r="F29" s="141">
        <v>30</v>
      </c>
      <c r="G29" s="142" t="s">
        <v>2</v>
      </c>
      <c r="H29" s="143"/>
      <c r="I29" s="143">
        <f>F29*H29</f>
        <v>0</v>
      </c>
      <c r="J29" s="125"/>
    </row>
    <row r="30" spans="1:10" s="141" customFormat="1">
      <c r="A30" s="20"/>
      <c r="B30" s="20"/>
      <c r="C30" s="146" t="s">
        <v>125</v>
      </c>
      <c r="D30" s="141" t="s">
        <v>131</v>
      </c>
      <c r="F30" s="141">
        <v>30</v>
      </c>
      <c r="G30" s="142" t="s">
        <v>2</v>
      </c>
      <c r="H30" s="143"/>
      <c r="I30" s="143">
        <f>F30*H30</f>
        <v>0</v>
      </c>
      <c r="J30" s="125"/>
    </row>
    <row r="31" spans="1:10" s="141" customFormat="1">
      <c r="A31" s="20"/>
      <c r="B31" s="20"/>
      <c r="C31" s="146" t="s">
        <v>126</v>
      </c>
      <c r="D31" s="141" t="s">
        <v>131</v>
      </c>
      <c r="F31" s="141">
        <v>84</v>
      </c>
      <c r="G31" s="142" t="s">
        <v>2</v>
      </c>
      <c r="H31" s="143"/>
      <c r="I31" s="143">
        <f>F31*H31</f>
        <v>0</v>
      </c>
      <c r="J31" s="125"/>
    </row>
    <row r="32" spans="1:10" s="141" customFormat="1">
      <c r="A32" s="20"/>
      <c r="B32" s="20"/>
      <c r="C32" s="146" t="s">
        <v>127</v>
      </c>
      <c r="D32" s="141" t="s">
        <v>131</v>
      </c>
      <c r="F32" s="141">
        <v>114</v>
      </c>
      <c r="G32" s="142" t="s">
        <v>2</v>
      </c>
      <c r="H32" s="143"/>
      <c r="I32" s="143">
        <f>F32*H32</f>
        <v>0</v>
      </c>
      <c r="J32" s="125"/>
    </row>
    <row r="33" spans="1:10" s="141" customFormat="1">
      <c r="A33" s="20"/>
      <c r="B33" s="20"/>
      <c r="C33" s="146" t="s">
        <v>128</v>
      </c>
      <c r="D33" s="141" t="s">
        <v>131</v>
      </c>
      <c r="F33" s="141">
        <v>264</v>
      </c>
      <c r="G33" s="142" t="s">
        <v>2</v>
      </c>
      <c r="H33" s="143"/>
      <c r="I33" s="143">
        <f>F33*H33</f>
        <v>0</v>
      </c>
      <c r="J33" s="125"/>
    </row>
    <row r="34" spans="1:10" s="141" customFormat="1">
      <c r="A34" s="20"/>
      <c r="B34" s="20"/>
      <c r="C34" s="146" t="s">
        <v>132</v>
      </c>
      <c r="G34" s="142"/>
      <c r="H34" s="143"/>
      <c r="I34" s="143"/>
      <c r="J34" s="125"/>
    </row>
    <row r="35" spans="1:10" s="141" customFormat="1">
      <c r="A35" s="20"/>
      <c r="B35" s="139"/>
      <c r="C35" s="146"/>
      <c r="G35" s="142"/>
      <c r="H35" s="143"/>
      <c r="I35" s="143"/>
      <c r="J35" s="125"/>
    </row>
    <row r="36" spans="1:10" s="83" customFormat="1">
      <c r="B36" s="23"/>
      <c r="C36" s="119"/>
      <c r="D36" s="82"/>
      <c r="E36" s="82"/>
      <c r="F36" s="141"/>
      <c r="G36" s="142"/>
      <c r="H36" s="143"/>
      <c r="I36" s="143"/>
    </row>
    <row r="37" spans="1:10" s="83" customFormat="1">
      <c r="A37" s="96" t="s">
        <v>224</v>
      </c>
      <c r="B37" s="71" t="str">
        <f>IF(ISBLANK(C36),IF(ISBLANK(C37),5,CONCATENATE(COUNTA($B$4:B35)+1,".")))</f>
        <v>4.</v>
      </c>
      <c r="C37" s="117" t="s">
        <v>59</v>
      </c>
      <c r="D37" s="82"/>
      <c r="E37" s="82"/>
      <c r="F37" s="141">
        <v>1</v>
      </c>
      <c r="G37" s="142" t="s">
        <v>1</v>
      </c>
      <c r="H37" s="143"/>
      <c r="I37" s="143">
        <f>F37*H37</f>
        <v>0</v>
      </c>
    </row>
    <row r="38" spans="1:10" s="83" customFormat="1">
      <c r="B38" s="23"/>
      <c r="C38" s="117" t="s">
        <v>60</v>
      </c>
      <c r="D38" s="82"/>
      <c r="E38" s="82"/>
      <c r="F38" s="141"/>
      <c r="G38" s="142"/>
      <c r="H38" s="143"/>
      <c r="I38" s="143"/>
    </row>
    <row r="39" spans="1:10" s="98" customFormat="1">
      <c r="A39" s="96"/>
      <c r="B39" s="23"/>
      <c r="C39" s="64"/>
      <c r="D39" s="82"/>
      <c r="E39" s="99"/>
      <c r="F39" s="141"/>
      <c r="G39" s="142"/>
      <c r="H39" s="143"/>
      <c r="I39" s="143"/>
    </row>
    <row r="40" spans="1:10">
      <c r="A40" s="96" t="s">
        <v>224</v>
      </c>
      <c r="B40" s="71" t="str">
        <f>IF(ISBLANK(C39),IF(ISBLANK(C40),5,CONCATENATE(COUNTA($B$4:B38)+1,".")))</f>
        <v>5.</v>
      </c>
      <c r="C40" s="92" t="s">
        <v>34</v>
      </c>
      <c r="D40" s="61"/>
      <c r="E40" s="61"/>
      <c r="F40" s="141">
        <v>1</v>
      </c>
      <c r="G40" s="142" t="s">
        <v>1</v>
      </c>
      <c r="H40" s="143"/>
      <c r="I40" s="143">
        <f>F40*H40</f>
        <v>0</v>
      </c>
    </row>
    <row r="41" spans="1:10">
      <c r="B41" s="69"/>
      <c r="C41" s="90"/>
      <c r="D41" s="61"/>
      <c r="E41" s="61"/>
      <c r="F41" s="141"/>
      <c r="G41" s="142"/>
      <c r="H41" s="143"/>
      <c r="I41" s="143"/>
    </row>
    <row r="42" spans="1:10" ht="38.25" customHeight="1">
      <c r="A42" s="96" t="s">
        <v>224</v>
      </c>
      <c r="B42" s="71" t="str">
        <f>IF(ISBLANK(C41),IF(ISBLANK(C42),5,CONCATENATE(COUNTA($B$4:B40)+1,".")))</f>
        <v>6.</v>
      </c>
      <c r="C42" s="166" t="s">
        <v>211</v>
      </c>
      <c r="D42" s="61"/>
      <c r="E42" s="61"/>
      <c r="F42" s="141">
        <v>1</v>
      </c>
      <c r="G42" s="142" t="s">
        <v>1</v>
      </c>
      <c r="H42" s="143"/>
      <c r="I42" s="143">
        <f>F42*H42</f>
        <v>0</v>
      </c>
    </row>
    <row r="43" spans="1:10" s="98" customFormat="1">
      <c r="A43" s="96"/>
      <c r="B43" s="23"/>
      <c r="C43" s="165"/>
      <c r="F43" s="61"/>
      <c r="G43" s="85"/>
      <c r="H43" s="63"/>
      <c r="I43" s="63"/>
    </row>
    <row r="44" spans="1:10" s="98" customFormat="1" ht="31.5">
      <c r="A44" s="96" t="s">
        <v>224</v>
      </c>
      <c r="B44" s="71" t="str">
        <f>IF(ISBLANK(C43),IF(ISBLANK(C44),5,CONCATENATE(COUNTA($B$4:B42)+1,".")))</f>
        <v>7.</v>
      </c>
      <c r="C44" s="164" t="s">
        <v>68</v>
      </c>
      <c r="F44" s="61"/>
      <c r="G44" s="85"/>
      <c r="H44" s="63"/>
      <c r="I44" s="63"/>
    </row>
    <row r="45" spans="1:10" s="98" customFormat="1">
      <c r="A45" s="96"/>
      <c r="B45" s="23"/>
      <c r="C45" s="166" t="s">
        <v>69</v>
      </c>
      <c r="F45" s="61">
        <v>16</v>
      </c>
      <c r="G45" s="85" t="s">
        <v>2</v>
      </c>
      <c r="H45" s="63"/>
      <c r="I45" s="63">
        <f>F45*H45</f>
        <v>0</v>
      </c>
    </row>
    <row r="46" spans="1:10" s="98" customFormat="1">
      <c r="A46" s="96"/>
      <c r="B46" s="23"/>
      <c r="C46" s="165"/>
      <c r="F46" s="61"/>
      <c r="G46" s="85"/>
      <c r="H46" s="63"/>
      <c r="I46" s="63"/>
    </row>
    <row r="47" spans="1:10" s="98" customFormat="1" ht="31.5">
      <c r="A47" s="96" t="s">
        <v>224</v>
      </c>
      <c r="B47" s="71" t="str">
        <f>IF(ISBLANK(C46),IF(ISBLANK(C47),5,CONCATENATE(COUNTA($B$4:B45)+1,".")))</f>
        <v>8.</v>
      </c>
      <c r="C47" s="164" t="s">
        <v>70</v>
      </c>
      <c r="F47" s="61"/>
      <c r="G47" s="85"/>
      <c r="H47" s="63"/>
      <c r="I47" s="63"/>
    </row>
    <row r="48" spans="1:10" s="98" customFormat="1">
      <c r="A48" s="96"/>
      <c r="B48" s="23"/>
      <c r="C48" s="165"/>
      <c r="F48" s="61">
        <v>64</v>
      </c>
      <c r="G48" s="85" t="s">
        <v>2</v>
      </c>
      <c r="H48" s="63"/>
      <c r="I48" s="63">
        <f>F48*H48</f>
        <v>0</v>
      </c>
    </row>
    <row r="49" spans="1:9" s="98" customFormat="1">
      <c r="A49" s="96"/>
      <c r="B49" s="23"/>
      <c r="C49" s="165"/>
      <c r="F49" s="61"/>
      <c r="G49" s="85"/>
      <c r="H49" s="63"/>
      <c r="I49" s="63"/>
    </row>
    <row r="50" spans="1:9" s="98" customFormat="1" ht="47.25">
      <c r="A50" s="96" t="s">
        <v>224</v>
      </c>
      <c r="B50" s="71" t="str">
        <f>IF(ISBLANK(C49),IF(ISBLANK(C50),5,CONCATENATE(COUNTA($B$4:B48)+1,".")))</f>
        <v>9.</v>
      </c>
      <c r="C50" s="164" t="s">
        <v>71</v>
      </c>
      <c r="F50" s="61"/>
      <c r="G50" s="85"/>
      <c r="H50" s="63"/>
      <c r="I50" s="63"/>
    </row>
    <row r="51" spans="1:9" s="98" customFormat="1">
      <c r="A51" s="96"/>
      <c r="B51" s="23"/>
      <c r="C51" s="165"/>
      <c r="F51" s="61">
        <v>16</v>
      </c>
      <c r="G51" s="85" t="s">
        <v>1</v>
      </c>
      <c r="H51" s="63"/>
      <c r="I51" s="63">
        <f>F51*H51</f>
        <v>0</v>
      </c>
    </row>
    <row r="52" spans="1:9" s="98" customFormat="1" ht="15.75" customHeight="1">
      <c r="A52" s="96"/>
      <c r="B52" s="71"/>
      <c r="C52" s="128"/>
      <c r="D52" s="131"/>
      <c r="E52" s="131"/>
      <c r="F52" s="133"/>
      <c r="G52" s="132"/>
      <c r="H52" s="129"/>
      <c r="I52" s="63"/>
    </row>
    <row r="53" spans="1:9" s="98" customFormat="1" ht="15.75" customHeight="1">
      <c r="A53" s="96"/>
      <c r="B53" s="71"/>
      <c r="C53" s="130" t="s">
        <v>457</v>
      </c>
      <c r="D53" s="131"/>
      <c r="E53" s="131"/>
      <c r="F53" s="133"/>
      <c r="G53" s="132"/>
      <c r="H53" s="129"/>
      <c r="I53" s="63"/>
    </row>
    <row r="54" spans="1:9" s="98" customFormat="1" ht="15.75" customHeight="1">
      <c r="A54" s="96" t="s">
        <v>224</v>
      </c>
      <c r="B54" s="71" t="str">
        <f>IF(ISBLANK(C52),IF(ISBLANK(C54),5,CONCATENATE(COUNTA($B$4:B53)+1,".")))</f>
        <v>10.</v>
      </c>
      <c r="C54" s="218" t="s">
        <v>400</v>
      </c>
      <c r="D54" s="131"/>
      <c r="E54" s="131"/>
      <c r="F54" s="61">
        <v>1</v>
      </c>
      <c r="G54" s="85" t="s">
        <v>1</v>
      </c>
      <c r="H54" s="63"/>
      <c r="I54" s="63">
        <f>F54*H54</f>
        <v>0</v>
      </c>
    </row>
    <row r="55" spans="1:9" s="98" customFormat="1" ht="15.75" customHeight="1">
      <c r="A55" s="96"/>
      <c r="B55" s="71"/>
      <c r="C55" s="214" t="s">
        <v>401</v>
      </c>
      <c r="D55" s="131"/>
      <c r="E55" s="131"/>
      <c r="F55" s="133"/>
      <c r="G55" s="132"/>
      <c r="H55" s="129"/>
      <c r="I55" s="63"/>
    </row>
    <row r="56" spans="1:9" s="98" customFormat="1" ht="15.75" customHeight="1">
      <c r="A56" s="96"/>
      <c r="B56" s="71"/>
      <c r="C56" s="215" t="s">
        <v>156</v>
      </c>
      <c r="D56" s="131"/>
      <c r="E56" s="131"/>
      <c r="F56" s="133"/>
      <c r="G56" s="132"/>
      <c r="H56" s="129"/>
      <c r="I56" s="63"/>
    </row>
    <row r="57" spans="1:9" s="98" customFormat="1" ht="15.75" customHeight="1">
      <c r="A57" s="96"/>
      <c r="B57" s="71"/>
      <c r="C57" s="215" t="s">
        <v>402</v>
      </c>
      <c r="D57" s="131"/>
      <c r="E57" s="131"/>
      <c r="F57" s="133"/>
      <c r="G57" s="132"/>
      <c r="H57" s="129"/>
      <c r="I57" s="63"/>
    </row>
    <row r="58" spans="1:9" s="98" customFormat="1" ht="15.75" customHeight="1">
      <c r="A58" s="96"/>
      <c r="B58" s="71"/>
      <c r="C58" s="216"/>
      <c r="D58" s="131"/>
      <c r="E58" s="131"/>
      <c r="F58" s="133"/>
      <c r="G58" s="132"/>
      <c r="H58" s="129"/>
      <c r="I58" s="63"/>
    </row>
    <row r="59" spans="1:9" s="98" customFormat="1" ht="15.75" customHeight="1">
      <c r="A59" s="96"/>
      <c r="B59" s="71"/>
      <c r="C59" s="215" t="s">
        <v>152</v>
      </c>
      <c r="D59" s="131"/>
      <c r="E59" s="131"/>
      <c r="F59" s="133"/>
      <c r="G59" s="132"/>
      <c r="H59" s="129"/>
      <c r="I59" s="63"/>
    </row>
    <row r="60" spans="1:9" s="98" customFormat="1" ht="15.75" customHeight="1">
      <c r="A60" s="96"/>
      <c r="B60" s="71"/>
      <c r="C60" s="217" t="s">
        <v>403</v>
      </c>
      <c r="D60" s="131"/>
      <c r="E60" s="131"/>
      <c r="F60" s="133"/>
      <c r="G60" s="132"/>
      <c r="H60" s="129"/>
      <c r="I60" s="63"/>
    </row>
    <row r="61" spans="1:9" s="98" customFormat="1" ht="15.75" customHeight="1">
      <c r="A61" s="96"/>
      <c r="B61" s="71"/>
      <c r="C61" s="217" t="s">
        <v>404</v>
      </c>
      <c r="D61" s="131"/>
      <c r="E61" s="131"/>
      <c r="F61" s="133"/>
      <c r="G61" s="132"/>
      <c r="H61" s="129"/>
      <c r="I61" s="63"/>
    </row>
    <row r="62" spans="1:9" s="98" customFormat="1" ht="15.75" customHeight="1">
      <c r="A62" s="96"/>
      <c r="B62" s="71"/>
      <c r="C62" s="217" t="s">
        <v>405</v>
      </c>
      <c r="D62" s="131"/>
      <c r="E62" s="131"/>
      <c r="F62" s="133"/>
      <c r="G62" s="132"/>
      <c r="H62" s="129"/>
      <c r="I62" s="63"/>
    </row>
    <row r="63" spans="1:9" s="98" customFormat="1" ht="15.75" customHeight="1">
      <c r="A63" s="96"/>
      <c r="B63" s="71"/>
      <c r="C63" s="217" t="s">
        <v>406</v>
      </c>
      <c r="D63" s="131"/>
      <c r="E63" s="131"/>
      <c r="F63" s="133"/>
      <c r="G63" s="132"/>
      <c r="H63" s="129"/>
      <c r="I63" s="63"/>
    </row>
    <row r="64" spans="1:9" s="98" customFormat="1" ht="15.75" customHeight="1">
      <c r="A64" s="96"/>
      <c r="B64" s="71"/>
      <c r="C64" s="217" t="s">
        <v>407</v>
      </c>
      <c r="D64" s="131"/>
      <c r="E64" s="131"/>
      <c r="F64" s="133"/>
      <c r="G64" s="132"/>
      <c r="H64" s="129"/>
      <c r="I64" s="63"/>
    </row>
    <row r="65" spans="1:9" s="98" customFormat="1" ht="15.75" customHeight="1">
      <c r="A65" s="96"/>
      <c r="B65" s="71"/>
      <c r="C65" s="217" t="s">
        <v>408</v>
      </c>
      <c r="D65" s="131"/>
      <c r="E65" s="131"/>
      <c r="F65" s="133"/>
      <c r="G65" s="132"/>
      <c r="H65" s="129"/>
      <c r="I65" s="63"/>
    </row>
    <row r="66" spans="1:9" s="98" customFormat="1" ht="15.75" customHeight="1">
      <c r="A66" s="96"/>
      <c r="B66" s="71"/>
      <c r="C66" s="217" t="s">
        <v>409</v>
      </c>
      <c r="D66" s="131"/>
      <c r="E66" s="131"/>
      <c r="F66" s="133"/>
      <c r="G66" s="132"/>
      <c r="H66" s="129"/>
      <c r="I66" s="63"/>
    </row>
    <row r="67" spans="1:9" s="98" customFormat="1" ht="15.75" customHeight="1">
      <c r="A67" s="96"/>
      <c r="B67" s="71"/>
      <c r="C67" s="217" t="s">
        <v>410</v>
      </c>
      <c r="D67" s="131"/>
      <c r="E67" s="131"/>
      <c r="F67" s="133"/>
      <c r="G67" s="132"/>
      <c r="H67" s="129"/>
      <c r="I67" s="63"/>
    </row>
    <row r="68" spans="1:9" s="98" customFormat="1" ht="15.75" customHeight="1">
      <c r="A68" s="96"/>
      <c r="B68" s="71"/>
      <c r="C68" s="217" t="s">
        <v>411</v>
      </c>
      <c r="D68" s="131"/>
      <c r="E68" s="131"/>
      <c r="F68" s="133"/>
      <c r="G68" s="132"/>
      <c r="H68" s="129"/>
      <c r="I68" s="63"/>
    </row>
    <row r="69" spans="1:9" s="98" customFormat="1" ht="15.75" customHeight="1">
      <c r="A69" s="96"/>
      <c r="B69" s="71"/>
      <c r="C69" s="217" t="s">
        <v>412</v>
      </c>
      <c r="D69" s="131"/>
      <c r="E69" s="131"/>
      <c r="F69" s="133"/>
      <c r="G69" s="132"/>
      <c r="H69" s="129"/>
      <c r="I69" s="63"/>
    </row>
    <row r="70" spans="1:9" s="98" customFormat="1" ht="15.75" customHeight="1">
      <c r="A70" s="96"/>
      <c r="B70" s="71"/>
      <c r="C70" s="83" t="s">
        <v>153</v>
      </c>
      <c r="D70" s="131"/>
      <c r="E70" s="131"/>
      <c r="F70" s="133"/>
      <c r="G70" s="132"/>
      <c r="H70" s="129"/>
      <c r="I70" s="63"/>
    </row>
    <row r="71" spans="1:9" s="98" customFormat="1" ht="15.75" customHeight="1">
      <c r="A71" s="96"/>
      <c r="B71" s="71"/>
      <c r="C71" s="215" t="s">
        <v>413</v>
      </c>
      <c r="D71" s="131"/>
      <c r="E71" s="131"/>
      <c r="F71" s="133"/>
      <c r="G71" s="132"/>
      <c r="H71" s="129"/>
      <c r="I71" s="63"/>
    </row>
    <row r="72" spans="1:9" s="98" customFormat="1" ht="15.75" customHeight="1">
      <c r="A72" s="96"/>
      <c r="B72" s="71"/>
      <c r="C72" s="215" t="s">
        <v>414</v>
      </c>
      <c r="D72" s="131"/>
      <c r="E72" s="131"/>
      <c r="F72" s="133"/>
      <c r="G72" s="132"/>
      <c r="H72" s="129"/>
      <c r="I72" s="63"/>
    </row>
    <row r="73" spans="1:9" s="98" customFormat="1" ht="15.75" customHeight="1">
      <c r="A73" s="96"/>
      <c r="B73" s="71"/>
      <c r="C73" s="83" t="s">
        <v>415</v>
      </c>
      <c r="D73" s="131"/>
      <c r="E73" s="131"/>
      <c r="F73" s="133"/>
      <c r="G73" s="132"/>
      <c r="H73" s="129"/>
      <c r="I73" s="63"/>
    </row>
    <row r="74" spans="1:9" s="98" customFormat="1" ht="15.75" customHeight="1">
      <c r="A74" s="96"/>
      <c r="B74" s="71"/>
      <c r="C74" s="128"/>
      <c r="D74" s="131"/>
      <c r="E74" s="131"/>
      <c r="F74" s="133"/>
      <c r="G74" s="132"/>
      <c r="H74" s="129"/>
      <c r="I74" s="63"/>
    </row>
    <row r="75" spans="1:9" s="98" customFormat="1" ht="15.75" customHeight="1">
      <c r="A75" s="96" t="s">
        <v>224</v>
      </c>
      <c r="B75" s="71" t="str">
        <f>IF(ISBLANK(C74),IF(ISBLANK(C75),5,CONCATENATE(COUNTA($B$4:B73)+1,".")))</f>
        <v>11.</v>
      </c>
      <c r="C75" s="218" t="s">
        <v>416</v>
      </c>
      <c r="D75" s="131"/>
      <c r="E75" s="131"/>
      <c r="F75" s="61">
        <v>1</v>
      </c>
      <c r="G75" s="85" t="s">
        <v>1</v>
      </c>
      <c r="H75" s="63"/>
      <c r="I75" s="63">
        <f>F75*H75</f>
        <v>0</v>
      </c>
    </row>
    <row r="76" spans="1:9" s="98" customFormat="1" ht="15.75" customHeight="1">
      <c r="A76" s="96"/>
      <c r="B76" s="71"/>
      <c r="C76" s="214" t="s">
        <v>417</v>
      </c>
      <c r="D76" s="131"/>
      <c r="E76" s="131"/>
      <c r="F76" s="133"/>
      <c r="G76" s="132"/>
      <c r="H76" s="129"/>
      <c r="I76" s="63"/>
    </row>
    <row r="77" spans="1:9" s="98" customFormat="1" ht="15.75" customHeight="1">
      <c r="A77" s="96"/>
      <c r="B77" s="71"/>
      <c r="C77" s="219" t="s">
        <v>418</v>
      </c>
      <c r="D77" s="131"/>
      <c r="E77" s="131"/>
      <c r="F77" s="133"/>
      <c r="G77" s="132"/>
      <c r="H77" s="129"/>
      <c r="I77" s="63"/>
    </row>
    <row r="78" spans="1:9" s="98" customFormat="1" ht="15.75" customHeight="1">
      <c r="A78" s="96"/>
      <c r="B78" s="71"/>
      <c r="C78" s="219" t="s">
        <v>419</v>
      </c>
      <c r="D78" s="131"/>
      <c r="E78" s="131"/>
      <c r="F78" s="133"/>
      <c r="G78" s="132"/>
      <c r="H78" s="129"/>
      <c r="I78" s="63"/>
    </row>
    <row r="79" spans="1:9" s="98" customFormat="1" ht="15.75" customHeight="1">
      <c r="A79" s="96"/>
      <c r="B79" s="71"/>
      <c r="C79" s="219" t="s">
        <v>420</v>
      </c>
      <c r="D79" s="131"/>
      <c r="E79" s="131"/>
      <c r="F79" s="133"/>
      <c r="G79" s="132"/>
      <c r="H79" s="129"/>
      <c r="I79" s="63"/>
    </row>
    <row r="80" spans="1:9" s="98" customFormat="1" ht="15.75" customHeight="1">
      <c r="A80" s="96"/>
      <c r="B80" s="71"/>
      <c r="C80" s="219" t="s">
        <v>421</v>
      </c>
      <c r="D80" s="131"/>
      <c r="E80" s="131"/>
      <c r="F80" s="133"/>
      <c r="G80" s="132"/>
      <c r="H80" s="129"/>
      <c r="I80" s="63"/>
    </row>
    <row r="81" spans="1:9" s="98" customFormat="1" ht="15.75" customHeight="1">
      <c r="A81" s="96"/>
      <c r="B81" s="71"/>
      <c r="C81" s="219" t="s">
        <v>154</v>
      </c>
      <c r="D81" s="131"/>
      <c r="E81" s="131"/>
      <c r="F81" s="133"/>
      <c r="G81" s="132"/>
      <c r="H81" s="129"/>
      <c r="I81" s="63"/>
    </row>
    <row r="82" spans="1:9" s="98" customFormat="1" ht="15.75" customHeight="1">
      <c r="A82" s="96"/>
      <c r="B82" s="71"/>
      <c r="C82" s="219" t="s">
        <v>422</v>
      </c>
      <c r="D82" s="131"/>
      <c r="E82" s="131"/>
      <c r="F82" s="133"/>
      <c r="G82" s="132"/>
      <c r="H82" s="129"/>
      <c r="I82" s="63"/>
    </row>
    <row r="83" spans="1:9" s="98" customFormat="1" ht="15.75" customHeight="1">
      <c r="A83" s="96"/>
      <c r="B83" s="71"/>
      <c r="C83" s="218" t="s">
        <v>155</v>
      </c>
      <c r="D83" s="131"/>
      <c r="E83" s="131"/>
      <c r="F83" s="133"/>
      <c r="G83" s="132"/>
      <c r="H83" s="129"/>
      <c r="I83" s="63"/>
    </row>
    <row r="84" spans="1:9" s="98" customFormat="1" ht="15.75" customHeight="1">
      <c r="A84" s="96"/>
      <c r="B84" s="71"/>
      <c r="C84" s="219" t="s">
        <v>423</v>
      </c>
      <c r="D84" s="131"/>
      <c r="E84" s="131"/>
      <c r="F84" s="133"/>
      <c r="G84" s="132"/>
      <c r="H84" s="129"/>
      <c r="I84" s="63"/>
    </row>
    <row r="85" spans="1:9" s="98" customFormat="1" ht="15.75" customHeight="1">
      <c r="A85" s="96"/>
      <c r="B85" s="71"/>
      <c r="C85" s="83" t="s">
        <v>156</v>
      </c>
      <c r="D85" s="131"/>
      <c r="E85" s="131"/>
      <c r="F85" s="133"/>
      <c r="G85" s="132"/>
      <c r="H85" s="129"/>
      <c r="I85" s="63"/>
    </row>
    <row r="86" spans="1:9" s="98" customFormat="1" ht="15.75" customHeight="1">
      <c r="A86" s="96"/>
      <c r="B86" s="71"/>
      <c r="C86" s="83" t="s">
        <v>157</v>
      </c>
      <c r="D86" s="131"/>
      <c r="E86" s="131"/>
      <c r="F86" s="133"/>
      <c r="G86" s="132"/>
      <c r="H86" s="129"/>
      <c r="I86" s="63"/>
    </row>
    <row r="87" spans="1:9" s="98" customFormat="1" ht="15.75" customHeight="1">
      <c r="A87" s="96"/>
      <c r="B87" s="71"/>
      <c r="C87" s="215"/>
      <c r="D87" s="131"/>
      <c r="E87" s="131"/>
      <c r="F87" s="133"/>
      <c r="G87" s="132"/>
      <c r="H87" s="129"/>
      <c r="I87" s="63"/>
    </row>
    <row r="88" spans="1:9" s="98" customFormat="1" ht="15.75" customHeight="1">
      <c r="A88" s="96"/>
      <c r="B88" s="71"/>
      <c r="C88" s="215" t="s">
        <v>152</v>
      </c>
      <c r="D88" s="131"/>
      <c r="E88" s="131"/>
      <c r="F88" s="133"/>
      <c r="G88" s="132"/>
      <c r="H88" s="129"/>
      <c r="I88" s="63"/>
    </row>
    <row r="89" spans="1:9" s="98" customFormat="1" ht="15.75" customHeight="1">
      <c r="A89" s="96"/>
      <c r="B89" s="71"/>
      <c r="C89" s="217" t="s">
        <v>424</v>
      </c>
      <c r="D89" s="131"/>
      <c r="E89" s="131"/>
      <c r="F89" s="133"/>
      <c r="G89" s="132"/>
      <c r="H89" s="129"/>
      <c r="I89" s="63"/>
    </row>
    <row r="90" spans="1:9" s="98" customFormat="1" ht="15.75" customHeight="1">
      <c r="A90" s="96"/>
      <c r="B90" s="71"/>
      <c r="C90" s="217" t="s">
        <v>425</v>
      </c>
      <c r="D90" s="131"/>
      <c r="E90" s="131"/>
      <c r="F90" s="133"/>
      <c r="G90" s="132"/>
      <c r="H90" s="129"/>
      <c r="I90" s="63"/>
    </row>
    <row r="91" spans="1:9" s="98" customFormat="1" ht="15.75" customHeight="1">
      <c r="A91" s="96"/>
      <c r="B91" s="71"/>
      <c r="C91" s="217" t="s">
        <v>426</v>
      </c>
      <c r="D91" s="131"/>
      <c r="E91" s="131"/>
      <c r="F91" s="133"/>
      <c r="G91" s="132"/>
      <c r="H91" s="129"/>
      <c r="I91" s="63"/>
    </row>
    <row r="92" spans="1:9" s="98" customFormat="1" ht="15.75" customHeight="1">
      <c r="A92" s="96"/>
      <c r="B92" s="71"/>
      <c r="C92" s="217" t="s">
        <v>427</v>
      </c>
      <c r="D92" s="131"/>
      <c r="E92" s="131"/>
      <c r="F92" s="133"/>
      <c r="G92" s="132"/>
      <c r="H92" s="129"/>
      <c r="I92" s="63"/>
    </row>
    <row r="93" spans="1:9" s="98" customFormat="1" ht="15.75" customHeight="1">
      <c r="A93" s="96"/>
      <c r="B93" s="71"/>
      <c r="C93" s="217" t="s">
        <v>158</v>
      </c>
      <c r="D93" s="131"/>
      <c r="E93" s="131"/>
      <c r="F93" s="133"/>
      <c r="G93" s="132"/>
      <c r="H93" s="129"/>
      <c r="I93" s="63"/>
    </row>
    <row r="94" spans="1:9" s="98" customFormat="1" ht="15.75" customHeight="1">
      <c r="A94" s="96"/>
      <c r="B94" s="71"/>
      <c r="C94" s="217" t="s">
        <v>428</v>
      </c>
      <c r="D94" s="131"/>
      <c r="E94" s="131"/>
      <c r="F94" s="133"/>
      <c r="G94" s="132"/>
      <c r="H94" s="129"/>
      <c r="I94" s="63"/>
    </row>
    <row r="95" spans="1:9" s="98" customFormat="1" ht="15.75" customHeight="1">
      <c r="A95" s="96"/>
      <c r="B95" s="71"/>
      <c r="C95" s="217" t="s">
        <v>429</v>
      </c>
      <c r="D95" s="131"/>
      <c r="E95" s="131"/>
      <c r="F95" s="133"/>
      <c r="G95" s="132"/>
      <c r="H95" s="129"/>
      <c r="I95" s="63"/>
    </row>
    <row r="96" spans="1:9" s="98" customFormat="1" ht="15.75" customHeight="1">
      <c r="A96" s="96"/>
      <c r="B96" s="71"/>
      <c r="C96" s="217" t="s">
        <v>430</v>
      </c>
      <c r="D96" s="131"/>
      <c r="E96" s="131"/>
      <c r="F96" s="133"/>
      <c r="G96" s="132"/>
      <c r="H96" s="129"/>
      <c r="I96" s="63"/>
    </row>
    <row r="97" spans="1:9" s="98" customFormat="1" ht="15.75" customHeight="1">
      <c r="A97" s="96"/>
      <c r="B97" s="71"/>
      <c r="C97" s="217" t="s">
        <v>431</v>
      </c>
      <c r="D97" s="131"/>
      <c r="E97" s="131"/>
      <c r="F97" s="133"/>
      <c r="G97" s="132"/>
      <c r="H97" s="129"/>
      <c r="I97" s="63"/>
    </row>
    <row r="98" spans="1:9" s="98" customFormat="1" ht="15.75" customHeight="1">
      <c r="A98" s="96"/>
      <c r="B98" s="71"/>
      <c r="C98" s="128"/>
      <c r="D98" s="131"/>
      <c r="E98" s="131"/>
      <c r="F98" s="133"/>
      <c r="G98" s="132"/>
      <c r="H98" s="129"/>
      <c r="I98" s="63"/>
    </row>
    <row r="99" spans="1:9" s="98" customFormat="1" ht="15.75" customHeight="1">
      <c r="A99" s="96" t="s">
        <v>224</v>
      </c>
      <c r="B99" s="71" t="str">
        <f>IF(ISBLANK(C98),IF(ISBLANK(C99),5,CONCATENATE(COUNTA($B$4:B97)+1,".")))</f>
        <v>12.</v>
      </c>
      <c r="C99" s="218" t="s">
        <v>432</v>
      </c>
      <c r="D99" s="131"/>
      <c r="E99" s="131"/>
      <c r="F99" s="61">
        <v>1</v>
      </c>
      <c r="G99" s="85" t="s">
        <v>1</v>
      </c>
      <c r="H99" s="63"/>
      <c r="I99" s="63">
        <f>F99*H99</f>
        <v>0</v>
      </c>
    </row>
    <row r="100" spans="1:9" s="98" customFormat="1" ht="15.75" customHeight="1">
      <c r="A100" s="96"/>
      <c r="B100" s="71"/>
      <c r="C100" s="220" t="s">
        <v>433</v>
      </c>
      <c r="D100" s="131"/>
      <c r="E100" s="131"/>
      <c r="F100" s="133"/>
      <c r="G100" s="132"/>
      <c r="H100" s="129"/>
      <c r="I100" s="63"/>
    </row>
    <row r="101" spans="1:9" s="98" customFormat="1" ht="15.75" customHeight="1">
      <c r="A101" s="96"/>
      <c r="B101" s="71"/>
      <c r="C101" s="220" t="s">
        <v>434</v>
      </c>
      <c r="D101" s="131"/>
      <c r="E101" s="131"/>
      <c r="F101" s="133"/>
      <c r="G101" s="132"/>
      <c r="H101" s="129"/>
      <c r="I101" s="63"/>
    </row>
    <row r="102" spans="1:9" s="98" customFormat="1" ht="15.75" customHeight="1">
      <c r="A102" s="96"/>
      <c r="B102" s="71"/>
      <c r="C102" s="220" t="s">
        <v>435</v>
      </c>
      <c r="D102" s="131"/>
      <c r="E102" s="131"/>
      <c r="F102" s="133"/>
      <c r="G102" s="132"/>
      <c r="H102" s="129"/>
      <c r="I102" s="63"/>
    </row>
    <row r="103" spans="1:9" s="98" customFormat="1" ht="15.75" customHeight="1">
      <c r="A103" s="96"/>
      <c r="B103" s="71"/>
      <c r="C103" s="220" t="s">
        <v>436</v>
      </c>
      <c r="D103" s="131"/>
      <c r="E103" s="131"/>
      <c r="F103" s="133"/>
      <c r="G103" s="132"/>
      <c r="H103" s="129"/>
      <c r="I103" s="63"/>
    </row>
    <row r="104" spans="1:9" s="98" customFormat="1" ht="15.75" customHeight="1">
      <c r="A104" s="96"/>
      <c r="B104" s="71"/>
      <c r="C104" s="220" t="s">
        <v>437</v>
      </c>
      <c r="D104" s="131"/>
      <c r="E104" s="131"/>
      <c r="F104" s="133"/>
      <c r="G104" s="132"/>
      <c r="H104" s="129"/>
      <c r="I104" s="63"/>
    </row>
    <row r="105" spans="1:9" s="98" customFormat="1" ht="15.75" customHeight="1">
      <c r="A105" s="96"/>
      <c r="B105" s="71"/>
      <c r="C105" s="220" t="s">
        <v>438</v>
      </c>
      <c r="D105" s="131"/>
      <c r="E105" s="131"/>
      <c r="F105" s="133"/>
      <c r="G105" s="132"/>
      <c r="H105" s="129"/>
      <c r="I105" s="63"/>
    </row>
    <row r="106" spans="1:9" s="98" customFormat="1" ht="15.75" customHeight="1">
      <c r="A106" s="96"/>
      <c r="B106" s="71"/>
      <c r="C106" s="220" t="s">
        <v>439</v>
      </c>
      <c r="D106" s="131"/>
      <c r="E106" s="131"/>
      <c r="F106" s="133"/>
      <c r="G106" s="132"/>
      <c r="H106" s="129"/>
      <c r="I106" s="63"/>
    </row>
    <row r="107" spans="1:9" s="98" customFormat="1" ht="15.75" customHeight="1">
      <c r="A107" s="96"/>
      <c r="B107" s="71"/>
      <c r="C107" s="220" t="s">
        <v>440</v>
      </c>
      <c r="D107" s="131"/>
      <c r="E107" s="131"/>
      <c r="F107" s="133"/>
      <c r="G107" s="132"/>
      <c r="H107" s="129"/>
      <c r="I107" s="63"/>
    </row>
    <row r="108" spans="1:9" s="98" customFormat="1" ht="15.75" customHeight="1">
      <c r="A108" s="96"/>
      <c r="B108" s="71"/>
      <c r="C108" s="83" t="s">
        <v>441</v>
      </c>
      <c r="D108" s="131"/>
      <c r="E108" s="131"/>
      <c r="F108" s="133"/>
      <c r="G108" s="132"/>
      <c r="H108" s="129"/>
      <c r="I108" s="63"/>
    </row>
    <row r="109" spans="1:9" s="98" customFormat="1" ht="15.75" customHeight="1">
      <c r="A109" s="96"/>
      <c r="B109" s="71"/>
      <c r="C109" s="128"/>
      <c r="D109" s="131"/>
      <c r="E109" s="131"/>
      <c r="F109" s="133"/>
      <c r="G109" s="132"/>
      <c r="H109" s="129"/>
      <c r="I109" s="63"/>
    </row>
    <row r="110" spans="1:9" s="98" customFormat="1" ht="88.5" customHeight="1">
      <c r="A110" s="96" t="s">
        <v>224</v>
      </c>
      <c r="B110" s="71" t="str">
        <f>IF(ISBLANK(C109),IF(ISBLANK(C110),5,CONCATENATE(COUNTA($B$4:B108)+1,".")))</f>
        <v>13.</v>
      </c>
      <c r="C110" s="159" t="s">
        <v>442</v>
      </c>
      <c r="D110" s="131"/>
      <c r="E110" s="131"/>
      <c r="F110" s="133"/>
      <c r="G110" s="132"/>
      <c r="H110" s="129"/>
      <c r="I110" s="63"/>
    </row>
    <row r="111" spans="1:9" s="98" customFormat="1" ht="15.75" customHeight="1">
      <c r="A111" s="96"/>
      <c r="B111" s="71"/>
      <c r="C111" s="217" t="s">
        <v>443</v>
      </c>
      <c r="D111" s="131"/>
      <c r="E111" s="131"/>
      <c r="F111" s="133">
        <v>16</v>
      </c>
      <c r="G111" s="221" t="s">
        <v>2</v>
      </c>
      <c r="H111" s="63"/>
      <c r="I111" s="63">
        <f>F111*H111</f>
        <v>0</v>
      </c>
    </row>
    <row r="112" spans="1:9" s="98" customFormat="1" ht="15.75" customHeight="1">
      <c r="A112" s="96"/>
      <c r="B112" s="71"/>
      <c r="C112" s="217" t="s">
        <v>444</v>
      </c>
      <c r="D112" s="131"/>
      <c r="E112" s="131"/>
      <c r="F112" s="133">
        <v>16</v>
      </c>
      <c r="G112" s="221" t="s">
        <v>2</v>
      </c>
      <c r="H112" s="63"/>
      <c r="I112" s="63">
        <f>F112*H112</f>
        <v>0</v>
      </c>
    </row>
    <row r="113" spans="1:9" s="98" customFormat="1" ht="15.75" customHeight="1">
      <c r="A113" s="96"/>
      <c r="B113" s="71"/>
      <c r="C113" s="128"/>
      <c r="D113" s="131"/>
      <c r="E113" s="131"/>
      <c r="F113" s="133"/>
      <c r="G113" s="132"/>
      <c r="H113" s="129"/>
      <c r="I113" s="63"/>
    </row>
    <row r="114" spans="1:9" s="98" customFormat="1" ht="15.75" customHeight="1">
      <c r="A114" s="96" t="s">
        <v>224</v>
      </c>
      <c r="B114" s="71" t="str">
        <f>IF(ISBLANK(C113),IF(ISBLANK(C114),5,CONCATENATE(COUNTA($B$4:B112)+1,".")))</f>
        <v>14.</v>
      </c>
      <c r="C114" s="218" t="s">
        <v>445</v>
      </c>
      <c r="D114" s="131"/>
      <c r="E114" s="131"/>
      <c r="F114" s="133">
        <v>1</v>
      </c>
      <c r="G114" s="221" t="s">
        <v>0</v>
      </c>
      <c r="H114" s="63"/>
      <c r="I114" s="63">
        <f>F114*H114</f>
        <v>0</v>
      </c>
    </row>
    <row r="115" spans="1:9" s="98" customFormat="1" ht="15.75" customHeight="1">
      <c r="A115" s="96"/>
      <c r="B115" s="71"/>
      <c r="C115" s="219" t="s">
        <v>446</v>
      </c>
      <c r="D115" s="131"/>
      <c r="E115" s="131"/>
      <c r="F115" s="133"/>
      <c r="G115" s="132"/>
      <c r="H115" s="129"/>
      <c r="I115" s="63"/>
    </row>
    <row r="116" spans="1:9" s="98" customFormat="1" ht="15.75" customHeight="1">
      <c r="A116" s="96"/>
      <c r="B116" s="71"/>
      <c r="C116" s="219" t="s">
        <v>447</v>
      </c>
      <c r="D116" s="131"/>
      <c r="E116" s="131"/>
      <c r="F116" s="133"/>
      <c r="G116" s="132"/>
      <c r="H116" s="129"/>
      <c r="I116" s="63"/>
    </row>
    <row r="117" spans="1:9" s="98" customFormat="1" ht="15.75" customHeight="1">
      <c r="A117" s="96"/>
      <c r="B117" s="71"/>
      <c r="C117" s="219" t="s">
        <v>448</v>
      </c>
      <c r="D117" s="131"/>
      <c r="E117" s="131"/>
      <c r="F117" s="133"/>
      <c r="G117" s="132"/>
      <c r="H117" s="129"/>
      <c r="I117" s="63"/>
    </row>
    <row r="118" spans="1:9" s="98" customFormat="1" ht="15.75" customHeight="1">
      <c r="A118" s="96"/>
      <c r="B118" s="71"/>
      <c r="C118" s="219" t="s">
        <v>449</v>
      </c>
      <c r="D118" s="131"/>
      <c r="E118" s="131"/>
      <c r="F118" s="133"/>
      <c r="G118" s="132"/>
      <c r="H118" s="129"/>
      <c r="I118" s="63"/>
    </row>
    <row r="119" spans="1:9" s="98" customFormat="1" ht="15.75" customHeight="1">
      <c r="A119" s="96"/>
      <c r="B119" s="71"/>
      <c r="C119" s="219"/>
      <c r="D119" s="131"/>
      <c r="E119" s="131"/>
      <c r="F119" s="133"/>
      <c r="G119" s="132"/>
      <c r="H119" s="129"/>
      <c r="I119" s="63"/>
    </row>
    <row r="120" spans="1:9" s="98" customFormat="1" ht="15.75" customHeight="1">
      <c r="A120" s="96" t="s">
        <v>224</v>
      </c>
      <c r="B120" s="71" t="str">
        <f>IF(ISBLANK(C119),IF(ISBLANK(C120),5,CONCATENATE(COUNTA($B$4:B118)+1,".")))</f>
        <v>15.</v>
      </c>
      <c r="C120" s="218" t="s">
        <v>450</v>
      </c>
      <c r="D120" s="131"/>
      <c r="E120" s="131"/>
      <c r="F120" s="133">
        <v>1</v>
      </c>
      <c r="G120" s="221" t="s">
        <v>0</v>
      </c>
      <c r="H120" s="63"/>
      <c r="I120" s="63">
        <f>F120*H120</f>
        <v>0</v>
      </c>
    </row>
    <row r="121" spans="1:9" s="98" customFormat="1" ht="15.75" customHeight="1">
      <c r="A121" s="96"/>
      <c r="B121" s="71"/>
      <c r="C121" s="219" t="s">
        <v>451</v>
      </c>
      <c r="D121" s="131"/>
      <c r="E121" s="131"/>
      <c r="F121" s="133"/>
      <c r="G121" s="132"/>
      <c r="H121" s="129"/>
      <c r="I121" s="63"/>
    </row>
    <row r="122" spans="1:9" s="98" customFormat="1" ht="15.75" customHeight="1">
      <c r="A122" s="96"/>
      <c r="B122" s="71"/>
      <c r="C122" s="219" t="s">
        <v>448</v>
      </c>
      <c r="D122" s="131"/>
      <c r="E122" s="131"/>
      <c r="F122" s="133"/>
      <c r="G122" s="132"/>
      <c r="H122" s="129"/>
      <c r="I122" s="63"/>
    </row>
    <row r="123" spans="1:9" s="98" customFormat="1" ht="15.75" customHeight="1">
      <c r="A123" s="96"/>
      <c r="B123" s="71"/>
      <c r="C123" s="219" t="s">
        <v>452</v>
      </c>
      <c r="D123" s="131"/>
      <c r="E123" s="131"/>
      <c r="F123" s="133"/>
      <c r="G123" s="132"/>
      <c r="H123" s="129"/>
      <c r="I123" s="63"/>
    </row>
    <row r="124" spans="1:9" s="98" customFormat="1" ht="15.75" customHeight="1">
      <c r="A124" s="96"/>
      <c r="B124" s="71"/>
      <c r="C124" s="220" t="s">
        <v>453</v>
      </c>
      <c r="D124" s="131"/>
      <c r="E124" s="131"/>
      <c r="F124" s="133"/>
      <c r="G124" s="132"/>
      <c r="H124" s="129"/>
      <c r="I124" s="63"/>
    </row>
    <row r="125" spans="1:9" s="98" customFormat="1" ht="15.75" customHeight="1">
      <c r="A125" s="96"/>
      <c r="B125" s="71"/>
      <c r="C125" s="128"/>
      <c r="D125" s="131"/>
      <c r="E125" s="131"/>
      <c r="F125" s="133"/>
      <c r="G125" s="132"/>
      <c r="H125" s="129"/>
      <c r="I125" s="63"/>
    </row>
    <row r="126" spans="1:9" s="98" customFormat="1" ht="15.75" customHeight="1">
      <c r="A126" s="96" t="s">
        <v>224</v>
      </c>
      <c r="B126" s="71" t="str">
        <f>IF(ISBLANK(C125),IF(ISBLANK(C126),5,CONCATENATE(COUNTA($B$4:B124)+1,".")))</f>
        <v>16.</v>
      </c>
      <c r="C126" s="218" t="s">
        <v>454</v>
      </c>
      <c r="D126" s="131"/>
      <c r="E126" s="131"/>
      <c r="F126" s="133">
        <v>1</v>
      </c>
      <c r="G126" s="221" t="s">
        <v>53</v>
      </c>
      <c r="H126" s="63"/>
      <c r="I126" s="63">
        <f>F126*H126</f>
        <v>0</v>
      </c>
    </row>
    <row r="127" spans="1:9" s="98" customFormat="1" ht="15.75" customHeight="1">
      <c r="A127" s="96"/>
      <c r="B127" s="71"/>
      <c r="C127" s="219" t="s">
        <v>455</v>
      </c>
      <c r="D127" s="131"/>
      <c r="E127" s="131"/>
      <c r="F127" s="133"/>
      <c r="G127" s="132"/>
      <c r="H127" s="129"/>
      <c r="I127" s="63"/>
    </row>
    <row r="128" spans="1:9" s="98" customFormat="1" ht="15.75" customHeight="1">
      <c r="A128" s="96"/>
      <c r="B128" s="71"/>
      <c r="C128" s="219" t="s">
        <v>456</v>
      </c>
      <c r="D128" s="131"/>
      <c r="E128" s="131"/>
      <c r="F128" s="133"/>
      <c r="G128" s="132"/>
      <c r="H128" s="129"/>
      <c r="I128" s="63"/>
    </row>
    <row r="129" spans="1:12" s="98" customFormat="1">
      <c r="A129" s="96"/>
      <c r="B129" s="23"/>
      <c r="C129" s="165"/>
      <c r="F129" s="61"/>
      <c r="G129" s="85"/>
      <c r="H129" s="63"/>
      <c r="I129" s="63"/>
    </row>
    <row r="130" spans="1:12" s="98" customFormat="1" ht="31.5">
      <c r="A130" s="96" t="s">
        <v>224</v>
      </c>
      <c r="B130" s="71" t="str">
        <f>IF(ISBLANK(C129),IF(ISBLANK(C130),5,CONCATENATE(COUNTA($B$4:B128)+1,".")))</f>
        <v>17.</v>
      </c>
      <c r="C130" s="164" t="s">
        <v>70</v>
      </c>
      <c r="F130" s="61"/>
      <c r="G130" s="85"/>
      <c r="H130" s="63"/>
      <c r="I130" s="63"/>
    </row>
    <row r="131" spans="1:12" s="98" customFormat="1">
      <c r="A131" s="96"/>
      <c r="B131" s="23"/>
      <c r="C131" s="165"/>
      <c r="F131" s="61">
        <v>6</v>
      </c>
      <c r="G131" s="85" t="s">
        <v>2</v>
      </c>
      <c r="H131" s="63"/>
      <c r="I131" s="63">
        <f>F131*H131</f>
        <v>0</v>
      </c>
    </row>
    <row r="132" spans="1:12" s="98" customFormat="1">
      <c r="A132" s="96"/>
      <c r="B132" s="23"/>
      <c r="C132" s="165"/>
      <c r="F132" s="61"/>
      <c r="G132" s="85"/>
      <c r="H132" s="63"/>
      <c r="I132" s="63"/>
    </row>
    <row r="133" spans="1:12" s="98" customFormat="1" ht="47.25">
      <c r="A133" s="96" t="s">
        <v>224</v>
      </c>
      <c r="B133" s="71" t="str">
        <f>IF(ISBLANK(C132),IF(ISBLANK(C133),5,CONCATENATE(COUNTA($B$4:B131)+1,".")))</f>
        <v>18.</v>
      </c>
      <c r="C133" s="164" t="s">
        <v>71</v>
      </c>
      <c r="F133" s="258">
        <v>1</v>
      </c>
      <c r="G133" s="260" t="s">
        <v>1</v>
      </c>
      <c r="H133" s="257"/>
      <c r="I133" s="63">
        <f>F133*H133</f>
        <v>0</v>
      </c>
    </row>
    <row r="134" spans="1:12">
      <c r="B134" s="69"/>
      <c r="C134" s="90"/>
      <c r="D134" s="61"/>
      <c r="E134" s="61"/>
      <c r="F134" s="68"/>
      <c r="G134" s="65"/>
      <c r="H134" s="70"/>
      <c r="I134" s="95"/>
      <c r="K134" s="83"/>
      <c r="L134" s="120"/>
    </row>
    <row r="135" spans="1:12" ht="47.25">
      <c r="A135" s="96" t="s">
        <v>224</v>
      </c>
      <c r="B135" s="71" t="str">
        <f>IF(ISBLANK(C134),IF(ISBLANK(C135),5,CONCATENATE(COUNTA($B$4:B51)+1,".")))</f>
        <v>10.</v>
      </c>
      <c r="C135" s="135" t="s">
        <v>73</v>
      </c>
      <c r="D135" s="61"/>
      <c r="E135" s="61"/>
      <c r="F135" s="61">
        <v>1</v>
      </c>
      <c r="G135" s="66" t="s">
        <v>1</v>
      </c>
      <c r="H135" s="63"/>
      <c r="I135" s="95">
        <f>F135*H135</f>
        <v>0</v>
      </c>
      <c r="K135" s="83"/>
      <c r="L135" s="120"/>
    </row>
    <row r="136" spans="1:12">
      <c r="B136" s="69"/>
      <c r="C136" s="90"/>
      <c r="D136" s="61"/>
      <c r="E136" s="61"/>
      <c r="F136" s="68"/>
      <c r="G136" s="65"/>
      <c r="H136" s="70"/>
      <c r="I136" s="95"/>
      <c r="K136" s="83"/>
      <c r="L136" s="120"/>
    </row>
    <row r="137" spans="1:12" ht="78.75">
      <c r="A137" s="96" t="s">
        <v>224</v>
      </c>
      <c r="B137" s="71" t="str">
        <f>IF(ISBLANK(C136),IF(ISBLANK(C137),5,CONCATENATE(COUNTA($B$4:B135)+1,".")))</f>
        <v>20.</v>
      </c>
      <c r="C137" s="135" t="s">
        <v>622</v>
      </c>
      <c r="D137" s="61"/>
      <c r="E137" s="61"/>
      <c r="F137" s="61">
        <v>1</v>
      </c>
      <c r="G137" s="66" t="s">
        <v>1</v>
      </c>
      <c r="H137" s="63"/>
      <c r="I137" s="95">
        <f>F137*H137</f>
        <v>0</v>
      </c>
      <c r="K137" s="83"/>
      <c r="L137" s="120"/>
    </row>
    <row r="138" spans="1:12" s="98" customFormat="1">
      <c r="A138" s="96"/>
      <c r="B138" s="23"/>
      <c r="C138" s="100"/>
      <c r="D138" s="82"/>
      <c r="E138" s="99"/>
      <c r="F138" s="61"/>
      <c r="G138" s="62"/>
    </row>
    <row r="139" spans="1:12">
      <c r="A139" s="96" t="s">
        <v>224</v>
      </c>
      <c r="B139" s="71" t="str">
        <f>IF(ISBLANK(C138),IF(ISBLANK(C139),5,CONCATENATE(COUNTA($B$4:B137)+1,".")))</f>
        <v>21.</v>
      </c>
      <c r="C139" s="64" t="s">
        <v>13</v>
      </c>
      <c r="D139" s="61"/>
      <c r="E139" s="61"/>
      <c r="F139" s="68"/>
      <c r="G139" s="61"/>
    </row>
    <row r="140" spans="1:12">
      <c r="B140" s="69"/>
      <c r="C140" s="64" t="s">
        <v>14</v>
      </c>
      <c r="D140" s="61"/>
      <c r="E140" s="61"/>
      <c r="F140" s="68"/>
      <c r="G140" s="61"/>
    </row>
    <row r="141" spans="1:12">
      <c r="B141" s="69"/>
      <c r="C141" s="64" t="s">
        <v>15</v>
      </c>
      <c r="D141" s="61"/>
      <c r="E141" s="61"/>
      <c r="F141" s="68"/>
      <c r="G141" s="61"/>
    </row>
    <row r="142" spans="1:12">
      <c r="B142" s="69"/>
      <c r="C142" s="64" t="s">
        <v>16</v>
      </c>
      <c r="D142" s="61"/>
      <c r="E142" s="61"/>
      <c r="F142" s="68"/>
      <c r="G142" s="61"/>
    </row>
    <row r="143" spans="1:12">
      <c r="B143" s="69"/>
      <c r="C143" s="64" t="s">
        <v>17</v>
      </c>
      <c r="D143" s="61"/>
      <c r="E143" s="61"/>
      <c r="F143" s="68">
        <v>5</v>
      </c>
      <c r="G143" s="65" t="s">
        <v>18</v>
      </c>
      <c r="H143" s="70"/>
      <c r="I143" s="70">
        <f>SUM(I5:I142)*F143/100</f>
        <v>0</v>
      </c>
    </row>
    <row r="144" spans="1:12" ht="16.5" thickBot="1">
      <c r="B144" s="29"/>
      <c r="C144" s="30"/>
      <c r="D144" s="29"/>
      <c r="E144" s="29"/>
      <c r="F144" s="29"/>
      <c r="G144" s="29"/>
      <c r="H144" s="29"/>
      <c r="I144" s="29"/>
    </row>
    <row r="145" spans="1:9" ht="18">
      <c r="E145" s="77" t="str">
        <f>C3</f>
        <v>POHLAJEVANJE</v>
      </c>
      <c r="G145" s="77" t="s">
        <v>43</v>
      </c>
      <c r="I145" s="70">
        <f>SUM(I5:I143)</f>
        <v>0</v>
      </c>
    </row>
    <row r="146" spans="1:9" s="74" customFormat="1" ht="18">
      <c r="A146" s="31"/>
      <c r="B146" s="20"/>
      <c r="C146" s="20" t="s">
        <v>29</v>
      </c>
      <c r="D146" s="20"/>
      <c r="E146" s="20"/>
      <c r="F146" s="20"/>
      <c r="G146" s="77"/>
      <c r="H146" s="20"/>
      <c r="I146" s="78"/>
    </row>
    <row r="147" spans="1:9" ht="18">
      <c r="A147" s="31"/>
      <c r="C147" s="54" t="s">
        <v>28</v>
      </c>
      <c r="G147" s="77"/>
      <c r="I147" s="78"/>
    </row>
  </sheetData>
  <mergeCells count="1">
    <mergeCell ref="C1:E1"/>
  </mergeCells>
  <pageMargins left="1.1811023622047245" right="0.39370078740157483" top="0.78740157480314965" bottom="0.78740157480314965" header="0.31496062992125984" footer="0.31496062992125984"/>
  <pageSetup paperSize="9" scale="77" fitToHeight="50" orientation="portrait" r:id="rId1"/>
  <headerFooter>
    <oddHeader xml:space="preserve">&amp;LPopis del strojnih instalacij in strojne opreme&amp;Rprojekt: 17140-00
načrt: SPK - 5
</oddHeader>
    <oddFooter>&amp;C&amp;A&amp;R&amp;P/&amp;N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53"/>
  <sheetViews>
    <sheetView topLeftCell="A37" workbookViewId="0">
      <selection activeCell="J12" sqref="J12"/>
    </sheetView>
  </sheetViews>
  <sheetFormatPr defaultRowHeight="15.75"/>
  <cols>
    <col min="1" max="1" width="4.140625" style="170" bestFit="1" customWidth="1"/>
    <col min="2" max="2" width="80.7109375" style="169" customWidth="1"/>
    <col min="3" max="16384" width="9.140625" style="168"/>
  </cols>
  <sheetData>
    <row r="1" spans="2:2" s="168" customFormat="1">
      <c r="B1" s="167" t="s">
        <v>159</v>
      </c>
    </row>
    <row r="2" spans="2:2" s="168" customFormat="1">
      <c r="B2" s="167"/>
    </row>
    <row r="3" spans="2:2" s="168" customFormat="1" ht="31.5">
      <c r="B3" s="169" t="s">
        <v>160</v>
      </c>
    </row>
    <row r="4" spans="2:2" s="168" customFormat="1" ht="63">
      <c r="B4" s="169" t="s">
        <v>161</v>
      </c>
    </row>
    <row r="5" spans="2:2" s="168" customFormat="1" ht="47.25">
      <c r="B5" s="169" t="s">
        <v>162</v>
      </c>
    </row>
    <row r="6" spans="2:2" s="168" customFormat="1" ht="63">
      <c r="B6" s="169" t="s">
        <v>163</v>
      </c>
    </row>
    <row r="7" spans="2:2" s="168" customFormat="1" ht="31.5">
      <c r="B7" s="169" t="s">
        <v>164</v>
      </c>
    </row>
    <row r="8" spans="2:2" s="168" customFormat="1" ht="47.25">
      <c r="B8" s="169" t="s">
        <v>165</v>
      </c>
    </row>
    <row r="9" spans="2:2" s="168" customFormat="1" ht="47.25">
      <c r="B9" s="169" t="s">
        <v>166</v>
      </c>
    </row>
    <row r="10" spans="2:2" s="168" customFormat="1" ht="31.5">
      <c r="B10" s="169" t="s">
        <v>167</v>
      </c>
    </row>
    <row r="11" spans="2:2" s="168" customFormat="1" ht="31.5">
      <c r="B11" s="169" t="s">
        <v>168</v>
      </c>
    </row>
    <row r="12" spans="2:2" s="168" customFormat="1" ht="47.25">
      <c r="B12" s="169" t="s">
        <v>169</v>
      </c>
    </row>
    <row r="13" spans="2:2" s="168" customFormat="1" ht="47.25">
      <c r="B13" s="169" t="s">
        <v>170</v>
      </c>
    </row>
    <row r="14" spans="2:2" s="168" customFormat="1" ht="63">
      <c r="B14" s="169" t="s">
        <v>171</v>
      </c>
    </row>
    <row r="15" spans="2:2" s="168" customFormat="1" ht="94.5">
      <c r="B15" s="169" t="s">
        <v>172</v>
      </c>
    </row>
    <row r="16" spans="2:2" s="168" customFormat="1" ht="110.25">
      <c r="B16" s="169" t="s">
        <v>173</v>
      </c>
    </row>
    <row r="17" spans="1:2" ht="141.75">
      <c r="B17" s="169" t="s">
        <v>174</v>
      </c>
    </row>
    <row r="18" spans="1:2" ht="63">
      <c r="B18" s="169" t="s">
        <v>175</v>
      </c>
    </row>
    <row r="19" spans="1:2" ht="63">
      <c r="B19" s="169" t="s">
        <v>176</v>
      </c>
    </row>
    <row r="20" spans="1:2" ht="173.25">
      <c r="B20" s="169" t="s">
        <v>177</v>
      </c>
    </row>
    <row r="21" spans="1:2" ht="31.5">
      <c r="B21" s="171" t="s">
        <v>178</v>
      </c>
    </row>
    <row r="22" spans="1:2" ht="31.5">
      <c r="B22" s="167" t="s">
        <v>179</v>
      </c>
    </row>
    <row r="23" spans="1:2">
      <c r="B23" s="167"/>
    </row>
    <row r="24" spans="1:2">
      <c r="A24" s="170" t="s">
        <v>180</v>
      </c>
      <c r="B24" s="169" t="s">
        <v>181</v>
      </c>
    </row>
    <row r="25" spans="1:2">
      <c r="A25" s="170" t="s">
        <v>180</v>
      </c>
      <c r="B25" s="169" t="s">
        <v>182</v>
      </c>
    </row>
    <row r="26" spans="1:2">
      <c r="A26" s="170" t="s">
        <v>180</v>
      </c>
      <c r="B26" s="169" t="s">
        <v>183</v>
      </c>
    </row>
    <row r="27" spans="1:2">
      <c r="A27" s="170" t="s">
        <v>180</v>
      </c>
      <c r="B27" s="169" t="s">
        <v>184</v>
      </c>
    </row>
    <row r="28" spans="1:2" ht="31.5">
      <c r="A28" s="170" t="s">
        <v>180</v>
      </c>
      <c r="B28" s="169" t="s">
        <v>185</v>
      </c>
    </row>
    <row r="29" spans="1:2">
      <c r="A29" s="170" t="s">
        <v>180</v>
      </c>
      <c r="B29" s="169" t="s">
        <v>186</v>
      </c>
    </row>
    <row r="30" spans="1:2" ht="31.5">
      <c r="A30" s="170" t="s">
        <v>180</v>
      </c>
      <c r="B30" s="169" t="s">
        <v>187</v>
      </c>
    </row>
    <row r="31" spans="1:2">
      <c r="A31" s="170" t="s">
        <v>180</v>
      </c>
      <c r="B31" s="169" t="s">
        <v>188</v>
      </c>
    </row>
    <row r="32" spans="1:2">
      <c r="A32" s="170" t="s">
        <v>180</v>
      </c>
      <c r="B32" s="169" t="s">
        <v>189</v>
      </c>
    </row>
    <row r="33" spans="1:2" ht="63">
      <c r="A33" s="170" t="s">
        <v>180</v>
      </c>
      <c r="B33" s="169" t="s">
        <v>190</v>
      </c>
    </row>
    <row r="34" spans="1:2">
      <c r="A34" s="170" t="s">
        <v>180</v>
      </c>
      <c r="B34" s="169" t="s">
        <v>191</v>
      </c>
    </row>
    <row r="35" spans="1:2">
      <c r="A35" s="170" t="s">
        <v>180</v>
      </c>
      <c r="B35" s="169" t="s">
        <v>192</v>
      </c>
    </row>
    <row r="36" spans="1:2">
      <c r="A36" s="170" t="s">
        <v>180</v>
      </c>
      <c r="B36" s="169" t="s">
        <v>193</v>
      </c>
    </row>
    <row r="37" spans="1:2" ht="47.25">
      <c r="A37" s="170" t="s">
        <v>180</v>
      </c>
      <c r="B37" s="169" t="s">
        <v>194</v>
      </c>
    </row>
    <row r="38" spans="1:2">
      <c r="A38" s="170" t="s">
        <v>180</v>
      </c>
      <c r="B38" s="169" t="s">
        <v>195</v>
      </c>
    </row>
    <row r="39" spans="1:2">
      <c r="A39" s="170" t="s">
        <v>180</v>
      </c>
      <c r="B39" s="169" t="s">
        <v>196</v>
      </c>
    </row>
    <row r="40" spans="1:2">
      <c r="A40" s="170" t="s">
        <v>180</v>
      </c>
      <c r="B40" s="169" t="s">
        <v>197</v>
      </c>
    </row>
    <row r="41" spans="1:2">
      <c r="A41" s="170" t="s">
        <v>180</v>
      </c>
      <c r="B41" s="169" t="s">
        <v>198</v>
      </c>
    </row>
    <row r="42" spans="1:2">
      <c r="A42" s="170" t="s">
        <v>180</v>
      </c>
      <c r="B42" s="169" t="s">
        <v>199</v>
      </c>
    </row>
    <row r="43" spans="1:2">
      <c r="A43" s="170" t="s">
        <v>180</v>
      </c>
      <c r="B43" s="169" t="s">
        <v>200</v>
      </c>
    </row>
    <row r="44" spans="1:2" ht="31.5">
      <c r="A44" s="170" t="s">
        <v>180</v>
      </c>
      <c r="B44" s="169" t="s">
        <v>201</v>
      </c>
    </row>
    <row r="45" spans="1:2">
      <c r="A45" s="170" t="s">
        <v>180</v>
      </c>
      <c r="B45" s="169" t="s">
        <v>202</v>
      </c>
    </row>
    <row r="46" spans="1:2" ht="31.5">
      <c r="A46" s="170" t="s">
        <v>180</v>
      </c>
      <c r="B46" s="169" t="s">
        <v>203</v>
      </c>
    </row>
    <row r="47" spans="1:2" ht="47.25">
      <c r="A47" s="170" t="s">
        <v>180</v>
      </c>
      <c r="B47" s="169" t="s">
        <v>204</v>
      </c>
    </row>
    <row r="48" spans="1:2" ht="47.25">
      <c r="A48" s="170" t="s">
        <v>180</v>
      </c>
      <c r="B48" s="169" t="s">
        <v>205</v>
      </c>
    </row>
    <row r="49" spans="1:3" s="174" customFormat="1" ht="31.5">
      <c r="A49" s="172" t="s">
        <v>180</v>
      </c>
      <c r="B49" s="169" t="s">
        <v>206</v>
      </c>
      <c r="C49" s="173"/>
    </row>
    <row r="50" spans="1:3" s="174" customFormat="1" ht="31.5">
      <c r="A50" s="172" t="s">
        <v>180</v>
      </c>
      <c r="B50" s="169" t="s">
        <v>207</v>
      </c>
      <c r="C50" s="173"/>
    </row>
    <row r="51" spans="1:3" s="174" customFormat="1" ht="31.5">
      <c r="A51" s="172" t="s">
        <v>180</v>
      </c>
      <c r="B51" s="169" t="s">
        <v>208</v>
      </c>
      <c r="C51" s="173"/>
    </row>
    <row r="52" spans="1:3" s="174" customFormat="1" ht="31.5">
      <c r="A52" s="172" t="s">
        <v>180</v>
      </c>
      <c r="B52" s="169" t="s">
        <v>209</v>
      </c>
      <c r="C52" s="173"/>
    </row>
    <row r="53" spans="1:3">
      <c r="A53" s="170" t="s">
        <v>180</v>
      </c>
      <c r="B53" s="169" t="s">
        <v>210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8</vt:i4>
      </vt:variant>
      <vt:variant>
        <vt:lpstr>Imenovani obsegi</vt:lpstr>
      </vt:variant>
      <vt:variant>
        <vt:i4>13</vt:i4>
      </vt:variant>
    </vt:vector>
  </HeadingPairs>
  <TitlesOfParts>
    <vt:vector size="21" baseType="lpstr">
      <vt:lpstr>REKAPITULACIJA</vt:lpstr>
      <vt:lpstr>10_VO-KA</vt:lpstr>
      <vt:lpstr>20_OGREVANJE</vt:lpstr>
      <vt:lpstr>21_Ogrevanje talno</vt:lpstr>
      <vt:lpstr>30_GEO sonde</vt:lpstr>
      <vt:lpstr>40_Prezracevanje</vt:lpstr>
      <vt:lpstr>50_Pohlajevanje</vt:lpstr>
      <vt:lpstr>SPLOŠNO</vt:lpstr>
      <vt:lpstr>'10_VO-KA'!Področje_tiskanja</vt:lpstr>
      <vt:lpstr>'20_OGREVANJE'!Področje_tiskanja</vt:lpstr>
      <vt:lpstr>'21_Ogrevanje talno'!Področje_tiskanja</vt:lpstr>
      <vt:lpstr>'30_GEO sonde'!Področje_tiskanja</vt:lpstr>
      <vt:lpstr>'40_Prezracevanje'!Področje_tiskanja</vt:lpstr>
      <vt:lpstr>'50_Pohlajevanje'!Področje_tiskanja</vt:lpstr>
      <vt:lpstr>REKAPITULACIJA!Področje_tiskanja</vt:lpstr>
      <vt:lpstr>'10_VO-KA'!Tiskanje_naslovov</vt:lpstr>
      <vt:lpstr>'20_OGREVANJE'!Tiskanje_naslovov</vt:lpstr>
      <vt:lpstr>'21_Ogrevanje talno'!Tiskanje_naslovov</vt:lpstr>
      <vt:lpstr>'30_GEO sonde'!Tiskanje_naslovov</vt:lpstr>
      <vt:lpstr>'40_Prezracevanje'!Tiskanje_naslovov</vt:lpstr>
      <vt:lpstr>'50_Pohlajevanje'!Tiskanje_naslovov</vt:lpstr>
    </vt:vector>
  </TitlesOfParts>
  <Company>Smati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Smati</dc:creator>
  <cp:lastModifiedBy>Vilma Zupančič</cp:lastModifiedBy>
  <cp:lastPrinted>2018-03-13T05:51:35Z</cp:lastPrinted>
  <dcterms:created xsi:type="dcterms:W3CDTF">2009-01-09T13:01:44Z</dcterms:created>
  <dcterms:modified xsi:type="dcterms:W3CDTF">2019-04-04T06:42:20Z</dcterms:modified>
</cp:coreProperties>
</file>